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hidePivotFieldList="1"/>
  <xr:revisionPtr revIDLastSave="0" documentId="13_ncr:1_{082B120E-CBB3-4C70-B22C-E4EC5554C1B7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生涯計画" sheetId="1" r:id="rId1"/>
    <sheet name="年間予定" sheetId="3" r:id="rId2"/>
    <sheet name="2025年予実" sheetId="6" r:id="rId3"/>
    <sheet name="消費01" sheetId="60" r:id="rId4"/>
    <sheet name="消費02" sheetId="63" r:id="rId5"/>
    <sheet name="消費03" sheetId="64" r:id="rId6"/>
    <sheet name="消費04" sheetId="65" r:id="rId7"/>
    <sheet name="消費05" sheetId="66" r:id="rId8"/>
    <sheet name="消費06" sheetId="67" r:id="rId9"/>
    <sheet name="消費07" sheetId="69" r:id="rId10"/>
    <sheet name="消費08" sheetId="70" r:id="rId11"/>
    <sheet name="消費09" sheetId="72" r:id="rId12"/>
    <sheet name="消費10" sheetId="73" r:id="rId13"/>
    <sheet name="消費11" sheetId="74" r:id="rId14"/>
    <sheet name="消費12" sheetId="75" r:id="rId15"/>
  </sheets>
  <definedNames>
    <definedName name="_xlnm._FilterDatabase" localSheetId="3" hidden="1">消費01!$A$2:$E$55</definedName>
    <definedName name="_xlnm._FilterDatabase" localSheetId="4" hidden="1">消費02!$A$2:$E$71</definedName>
    <definedName name="_xlnm._FilterDatabase" localSheetId="6" hidden="1">消費04!$A$2:$E$76</definedName>
    <definedName name="_xlnm._FilterDatabase" localSheetId="7" hidden="1">消費05!$A$2:$E$99</definedName>
    <definedName name="_xlnm._FilterDatabase" localSheetId="8" hidden="1">消費06!$A$2:$E$78</definedName>
    <definedName name="_xlnm._FilterDatabase" localSheetId="9" hidden="1">消費07!$A$2:$E$73</definedName>
    <definedName name="_xlnm._FilterDatabase" localSheetId="10" hidden="1">消費08!$A$2:$E$73</definedName>
    <definedName name="_xlnm._FilterDatabase" localSheetId="11" hidden="1">消費09!$A$2:$E$79</definedName>
    <definedName name="_xlnm._FilterDatabase" localSheetId="12" hidden="1">消費10!$A$2:$E$86</definedName>
    <definedName name="_xlnm._FilterDatabase" localSheetId="13" hidden="1">消費11!$A$2:$E$77</definedName>
    <definedName name="_xlnm._FilterDatabase" localSheetId="14" hidden="1">消費12!$A$2:$E$73</definedName>
    <definedName name="_xlnm._FilterDatabase" localSheetId="1" hidden="1">年間予定!$T$2:$Z$213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G6" i="1" s="1"/>
  <c r="H6" i="1"/>
  <c r="I6" i="1" s="1"/>
  <c r="J6" i="1" s="1"/>
  <c r="K6" i="1" s="1"/>
  <c r="L6" i="1" s="1"/>
  <c r="M6" i="1" s="1"/>
  <c r="N6" i="1" s="1"/>
  <c r="O6" i="1" s="1"/>
  <c r="P6" i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E7" i="1"/>
  <c r="F7" i="1" s="1"/>
  <c r="G7" i="1" s="1"/>
  <c r="H7" i="1" s="1"/>
  <c r="I7" i="1" s="1"/>
  <c r="J7" i="1" s="1"/>
  <c r="K7" i="1" s="1"/>
  <c r="L7" i="1" s="1"/>
  <c r="M7" i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E8" i="1"/>
  <c r="F8" i="1"/>
  <c r="G8" i="1"/>
  <c r="H8" i="1" s="1"/>
  <c r="I8" i="1" s="1"/>
  <c r="J8" i="1"/>
  <c r="K8" i="1" s="1"/>
  <c r="L8" i="1" s="1"/>
  <c r="M8" i="1" s="1"/>
  <c r="N8" i="1" s="1"/>
  <c r="O8" i="1" s="1"/>
  <c r="P8" i="1" s="1"/>
  <c r="Q8" i="1" s="1"/>
  <c r="R8" i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E21" i="1"/>
  <c r="F21" i="1" s="1"/>
  <c r="G21" i="1" s="1"/>
  <c r="E30" i="1"/>
  <c r="F30" i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E37" i="1"/>
  <c r="F37" i="1"/>
  <c r="G37" i="1"/>
  <c r="H37" i="1" s="1"/>
  <c r="I37" i="1" s="1"/>
  <c r="J37" i="1" s="1"/>
  <c r="K37" i="1" s="1"/>
  <c r="L37" i="1" s="1"/>
  <c r="M37" i="1" s="1"/>
  <c r="N37" i="1" s="1"/>
  <c r="O37" i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E38" i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E39" i="1"/>
  <c r="F39" i="1"/>
  <c r="G39" i="1" s="1"/>
  <c r="H39" i="1" s="1"/>
  <c r="I39" i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E40" i="1"/>
  <c r="F40" i="1"/>
  <c r="G40" i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E41" i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D41" i="1"/>
  <c r="D40" i="1"/>
  <c r="D39" i="1"/>
  <c r="D38" i="1"/>
  <c r="D37" i="1"/>
  <c r="D36" i="1"/>
  <c r="D6" i="1"/>
  <c r="D7" i="1"/>
  <c r="D8" i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G30" i="1" l="1"/>
  <c r="H21" i="1"/>
  <c r="H30" i="1" l="1"/>
  <c r="I21" i="1"/>
  <c r="G4" i="6"/>
  <c r="G6" i="6"/>
  <c r="G7" i="6"/>
  <c r="G8" i="6"/>
  <c r="G9" i="6"/>
  <c r="G10" i="6"/>
  <c r="G11" i="6"/>
  <c r="G12" i="6"/>
  <c r="G13" i="6"/>
  <c r="G14" i="6"/>
  <c r="G15" i="6"/>
  <c r="G16" i="6"/>
  <c r="G17" i="6"/>
  <c r="G20" i="6"/>
  <c r="G3" i="6"/>
  <c r="AC3" i="6"/>
  <c r="D4" i="6"/>
  <c r="D3" i="6"/>
  <c r="J21" i="1" l="1"/>
  <c r="I30" i="1"/>
  <c r="H33" i="75"/>
  <c r="H32" i="75"/>
  <c r="H31" i="75"/>
  <c r="H30" i="75"/>
  <c r="H29" i="75"/>
  <c r="H28" i="75"/>
  <c r="H27" i="75"/>
  <c r="H26" i="75"/>
  <c r="H25" i="75"/>
  <c r="H24" i="75"/>
  <c r="H23" i="75"/>
  <c r="H22" i="75"/>
  <c r="H21" i="75"/>
  <c r="H20" i="75"/>
  <c r="H19" i="75"/>
  <c r="H18" i="75"/>
  <c r="H17" i="75"/>
  <c r="H16" i="75"/>
  <c r="H15" i="75"/>
  <c r="H14" i="75"/>
  <c r="H13" i="75"/>
  <c r="H12" i="75"/>
  <c r="H11" i="75"/>
  <c r="H10" i="75"/>
  <c r="H9" i="75"/>
  <c r="H8" i="75"/>
  <c r="H7" i="75"/>
  <c r="H6" i="75"/>
  <c r="H5" i="75"/>
  <c r="H4" i="75"/>
  <c r="H3" i="75"/>
  <c r="C1" i="75"/>
  <c r="H33" i="74"/>
  <c r="H32" i="74"/>
  <c r="H31" i="74"/>
  <c r="H30" i="74"/>
  <c r="H29" i="74"/>
  <c r="H28" i="74"/>
  <c r="H27" i="74"/>
  <c r="H26" i="74"/>
  <c r="H25" i="74"/>
  <c r="H24" i="74"/>
  <c r="H23" i="74"/>
  <c r="H22" i="74"/>
  <c r="H21" i="74"/>
  <c r="H20" i="74"/>
  <c r="H19" i="74"/>
  <c r="H18" i="74"/>
  <c r="H17" i="74"/>
  <c r="H16" i="74"/>
  <c r="H15" i="74"/>
  <c r="H14" i="74"/>
  <c r="H13" i="74"/>
  <c r="H12" i="74"/>
  <c r="H11" i="74"/>
  <c r="H10" i="74"/>
  <c r="H9" i="74"/>
  <c r="H8" i="74"/>
  <c r="H7" i="74"/>
  <c r="H6" i="74"/>
  <c r="H5" i="74"/>
  <c r="H4" i="74"/>
  <c r="H3" i="74"/>
  <c r="C1" i="74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4" i="73"/>
  <c r="H3" i="73"/>
  <c r="C1" i="73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1" i="72" s="1"/>
  <c r="H8" i="72"/>
  <c r="H7" i="72"/>
  <c r="H6" i="72"/>
  <c r="H5" i="72"/>
  <c r="H4" i="72"/>
  <c r="H3" i="72"/>
  <c r="C1" i="72"/>
  <c r="H33" i="70"/>
  <c r="H32" i="70"/>
  <c r="H31" i="70"/>
  <c r="H30" i="70"/>
  <c r="H29" i="70"/>
  <c r="H28" i="70"/>
  <c r="H27" i="70"/>
  <c r="H26" i="70"/>
  <c r="H25" i="70"/>
  <c r="H24" i="70"/>
  <c r="H23" i="70"/>
  <c r="H22" i="70"/>
  <c r="H21" i="70"/>
  <c r="H20" i="70"/>
  <c r="H19" i="70"/>
  <c r="H18" i="70"/>
  <c r="H17" i="70"/>
  <c r="H16" i="70"/>
  <c r="H15" i="70"/>
  <c r="H14" i="70"/>
  <c r="H13" i="70"/>
  <c r="H12" i="70"/>
  <c r="H11" i="70"/>
  <c r="H10" i="70"/>
  <c r="H9" i="70"/>
  <c r="H8" i="70"/>
  <c r="H7" i="70"/>
  <c r="H6" i="70"/>
  <c r="H5" i="70"/>
  <c r="H4" i="70"/>
  <c r="H3" i="70"/>
  <c r="H1" i="70" s="1"/>
  <c r="C1" i="70"/>
  <c r="H33" i="69"/>
  <c r="H32" i="69"/>
  <c r="H31" i="69"/>
  <c r="H30" i="69"/>
  <c r="H29" i="69"/>
  <c r="H28" i="69"/>
  <c r="H27" i="69"/>
  <c r="H26" i="69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/>
  <c r="H5" i="69"/>
  <c r="H4" i="69"/>
  <c r="H3" i="69"/>
  <c r="C1" i="69"/>
  <c r="H32" i="67"/>
  <c r="H31" i="67"/>
  <c r="H30" i="67"/>
  <c r="H29" i="67"/>
  <c r="H28" i="67"/>
  <c r="H27" i="67"/>
  <c r="H26" i="67"/>
  <c r="H25" i="67"/>
  <c r="H24" i="67"/>
  <c r="H23" i="67"/>
  <c r="H22" i="67"/>
  <c r="H21" i="67"/>
  <c r="H20" i="67"/>
  <c r="H19" i="67"/>
  <c r="H18" i="67"/>
  <c r="H17" i="67"/>
  <c r="H16" i="67"/>
  <c r="H15" i="67"/>
  <c r="H14" i="67"/>
  <c r="H13" i="67"/>
  <c r="H12" i="67"/>
  <c r="H11" i="67"/>
  <c r="H10" i="67"/>
  <c r="H9" i="67"/>
  <c r="H8" i="67"/>
  <c r="H7" i="67"/>
  <c r="H6" i="67"/>
  <c r="H5" i="67"/>
  <c r="H4" i="67"/>
  <c r="H3" i="67"/>
  <c r="C1" i="67"/>
  <c r="H33" i="66"/>
  <c r="H32" i="66"/>
  <c r="H31" i="66"/>
  <c r="H30" i="66"/>
  <c r="H29" i="66"/>
  <c r="H28" i="66"/>
  <c r="H27" i="66"/>
  <c r="H26" i="66"/>
  <c r="H25" i="66"/>
  <c r="H24" i="66"/>
  <c r="H23" i="66"/>
  <c r="H22" i="66"/>
  <c r="H21" i="66"/>
  <c r="H20" i="66"/>
  <c r="H19" i="66"/>
  <c r="H18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H4" i="66"/>
  <c r="H3" i="66"/>
  <c r="H1" i="60"/>
  <c r="H1" i="63"/>
  <c r="H1" i="64"/>
  <c r="H1" i="65"/>
  <c r="C1" i="66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H19" i="65"/>
  <c r="H18" i="65"/>
  <c r="H17" i="65"/>
  <c r="H16" i="65"/>
  <c r="H15" i="65"/>
  <c r="H14" i="65"/>
  <c r="H13" i="65"/>
  <c r="H12" i="65"/>
  <c r="H11" i="65"/>
  <c r="H10" i="65"/>
  <c r="H9" i="65"/>
  <c r="H8" i="65"/>
  <c r="H7" i="65"/>
  <c r="H6" i="65"/>
  <c r="H5" i="65"/>
  <c r="H4" i="65"/>
  <c r="H3" i="65"/>
  <c r="C1" i="65"/>
  <c r="H33" i="64"/>
  <c r="H32" i="64"/>
  <c r="H31" i="64"/>
  <c r="H30" i="64"/>
  <c r="H29" i="64"/>
  <c r="H28" i="64"/>
  <c r="H27" i="64"/>
  <c r="H26" i="64"/>
  <c r="H25" i="64"/>
  <c r="H24" i="64"/>
  <c r="H23" i="64"/>
  <c r="H22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4" i="64"/>
  <c r="H3" i="64"/>
  <c r="C1" i="64"/>
  <c r="C1" i="63"/>
  <c r="H30" i="63"/>
  <c r="H29" i="63"/>
  <c r="H28" i="63"/>
  <c r="H27" i="63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9" i="63"/>
  <c r="H8" i="63"/>
  <c r="H7" i="63"/>
  <c r="H6" i="63"/>
  <c r="H5" i="63"/>
  <c r="H4" i="63"/>
  <c r="H3" i="63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C1" i="60"/>
  <c r="K21" i="1" l="1"/>
  <c r="J30" i="1"/>
  <c r="H1" i="73"/>
  <c r="H1" i="66"/>
  <c r="L21" i="1" l="1"/>
  <c r="K30" i="1"/>
  <c r="C20" i="1"/>
  <c r="D16" i="1"/>
  <c r="E16" i="1" s="1"/>
  <c r="D21" i="1"/>
  <c r="D30" i="1" s="1"/>
  <c r="C30" i="1"/>
  <c r="J65" i="3"/>
  <c r="J72" i="3" s="1"/>
  <c r="I65" i="3"/>
  <c r="I72" i="3" s="1"/>
  <c r="H65" i="3"/>
  <c r="H72" i="3" s="1"/>
  <c r="G65" i="3"/>
  <c r="G72" i="3" s="1"/>
  <c r="F65" i="3"/>
  <c r="F72" i="3" s="1"/>
  <c r="E65" i="3"/>
  <c r="E72" i="3" s="1"/>
  <c r="D65" i="3"/>
  <c r="D72" i="3" s="1"/>
  <c r="F16" i="1" l="1"/>
  <c r="E20" i="1"/>
  <c r="E31" i="1" s="1"/>
  <c r="M21" i="1"/>
  <c r="L30" i="1"/>
  <c r="D20" i="1"/>
  <c r="D31" i="1" s="1"/>
  <c r="C31" i="1"/>
  <c r="C32" i="1" s="1"/>
  <c r="D26" i="3"/>
  <c r="F20" i="1" l="1"/>
  <c r="F31" i="1" s="1"/>
  <c r="G16" i="1"/>
  <c r="N21" i="1"/>
  <c r="M30" i="1"/>
  <c r="D32" i="1"/>
  <c r="E32" i="1" s="1"/>
  <c r="H16" i="1" l="1"/>
  <c r="G20" i="1"/>
  <c r="G31" i="1" s="1"/>
  <c r="F32" i="1"/>
  <c r="G32" i="1" s="1"/>
  <c r="O21" i="1"/>
  <c r="N30" i="1"/>
  <c r="D5" i="3"/>
  <c r="F5" i="3"/>
  <c r="E5" i="3"/>
  <c r="N5" i="3"/>
  <c r="O5" i="3"/>
  <c r="G5" i="3"/>
  <c r="H5" i="3"/>
  <c r="I5" i="3"/>
  <c r="J5" i="3"/>
  <c r="K5" i="3"/>
  <c r="L5" i="3"/>
  <c r="M5" i="3"/>
  <c r="I16" i="1" l="1"/>
  <c r="H20" i="1"/>
  <c r="H31" i="1" s="1"/>
  <c r="H32" i="1" s="1"/>
  <c r="O30" i="1"/>
  <c r="P21" i="1"/>
  <c r="C15" i="6"/>
  <c r="C19" i="6" s="1"/>
  <c r="J16" i="1" l="1"/>
  <c r="I20" i="1"/>
  <c r="I31" i="1" s="1"/>
  <c r="I32" i="1" s="1"/>
  <c r="P30" i="1"/>
  <c r="Q21" i="1"/>
  <c r="P28" i="3"/>
  <c r="O65" i="3"/>
  <c r="O72" i="3" s="1"/>
  <c r="K16" i="1" l="1"/>
  <c r="J20" i="1"/>
  <c r="J31" i="1" s="1"/>
  <c r="J32" i="1" s="1"/>
  <c r="R21" i="1"/>
  <c r="Q30" i="1"/>
  <c r="O26" i="3"/>
  <c r="K32" i="1" l="1"/>
  <c r="L16" i="1"/>
  <c r="K20" i="1"/>
  <c r="K31" i="1" s="1"/>
  <c r="S21" i="1"/>
  <c r="R30" i="1"/>
  <c r="N26" i="3"/>
  <c r="M26" i="3"/>
  <c r="D25" i="6"/>
  <c r="AQ20" i="6"/>
  <c r="AS20" i="6" s="1"/>
  <c r="AQ16" i="6"/>
  <c r="AS16" i="6" s="1"/>
  <c r="AQ14" i="6"/>
  <c r="AS14" i="6" s="1"/>
  <c r="AQ13" i="6"/>
  <c r="AS13" i="6" s="1"/>
  <c r="AQ12" i="6"/>
  <c r="AS12" i="6" s="1"/>
  <c r="AQ11" i="6"/>
  <c r="AS11" i="6" s="1"/>
  <c r="AQ10" i="6"/>
  <c r="AS10" i="6" s="1"/>
  <c r="AQ9" i="6"/>
  <c r="AS9" i="6" s="1"/>
  <c r="AQ8" i="6"/>
  <c r="AS8" i="6" s="1"/>
  <c r="AQ7" i="6"/>
  <c r="AQ17" i="6"/>
  <c r="AQ18" i="6"/>
  <c r="AS18" i="6" s="1"/>
  <c r="AQ6" i="6"/>
  <c r="AQ5" i="6"/>
  <c r="AS4" i="6"/>
  <c r="AR4" i="6"/>
  <c r="AS3" i="6"/>
  <c r="AR3" i="6"/>
  <c r="L32" i="1" l="1"/>
  <c r="M16" i="1"/>
  <c r="L20" i="1"/>
  <c r="L31" i="1" s="1"/>
  <c r="T21" i="1"/>
  <c r="S30" i="1"/>
  <c r="O48" i="3"/>
  <c r="AS6" i="6"/>
  <c r="O59" i="3"/>
  <c r="AS17" i="6"/>
  <c r="O49" i="3"/>
  <c r="AS7" i="6"/>
  <c r="O54" i="3"/>
  <c r="AR18" i="6"/>
  <c r="O60" i="3"/>
  <c r="AR13" i="6"/>
  <c r="O55" i="3"/>
  <c r="O56" i="3"/>
  <c r="O58" i="3"/>
  <c r="O50" i="3"/>
  <c r="O51" i="3"/>
  <c r="AR10" i="6"/>
  <c r="O52" i="3"/>
  <c r="AR11" i="6"/>
  <c r="O53" i="3"/>
  <c r="M65" i="3"/>
  <c r="M72" i="3" s="1"/>
  <c r="N65" i="3"/>
  <c r="N72" i="3" s="1"/>
  <c r="H1" i="75"/>
  <c r="AR17" i="6"/>
  <c r="AQ15" i="6"/>
  <c r="AR14" i="6"/>
  <c r="AR7" i="6"/>
  <c r="AR8" i="6"/>
  <c r="AR6" i="6"/>
  <c r="AR9" i="6"/>
  <c r="AR16" i="6"/>
  <c r="AR12" i="6"/>
  <c r="AR20" i="6"/>
  <c r="M20" i="1" l="1"/>
  <c r="M31" i="1" s="1"/>
  <c r="M32" i="1" s="1"/>
  <c r="N16" i="1"/>
  <c r="U21" i="1"/>
  <c r="T30" i="1"/>
  <c r="O57" i="3"/>
  <c r="AQ19" i="6"/>
  <c r="AN20" i="6"/>
  <c r="AN16" i="6"/>
  <c r="AN14" i="6"/>
  <c r="AN13" i="6"/>
  <c r="AN12" i="6"/>
  <c r="AN11" i="6"/>
  <c r="AN10" i="6"/>
  <c r="AN9" i="6"/>
  <c r="AN8" i="6"/>
  <c r="AN7" i="6"/>
  <c r="AN17" i="6"/>
  <c r="AN18" i="6"/>
  <c r="AN6" i="6"/>
  <c r="AN5" i="6"/>
  <c r="AP4" i="6"/>
  <c r="AO4" i="6"/>
  <c r="AP3" i="6"/>
  <c r="AO3" i="6"/>
  <c r="N20" i="1" l="1"/>
  <c r="N31" i="1" s="1"/>
  <c r="N32" i="1" s="1"/>
  <c r="O16" i="1"/>
  <c r="V21" i="1"/>
  <c r="U30" i="1"/>
  <c r="AP20" i="6"/>
  <c r="AP11" i="6"/>
  <c r="N48" i="3"/>
  <c r="AP6" i="6"/>
  <c r="N58" i="3"/>
  <c r="AP16" i="6"/>
  <c r="N51" i="3"/>
  <c r="AP9" i="6"/>
  <c r="N52" i="3"/>
  <c r="AP10" i="6"/>
  <c r="N56" i="3"/>
  <c r="AP14" i="6"/>
  <c r="N54" i="3"/>
  <c r="AP12" i="6"/>
  <c r="N49" i="3"/>
  <c r="AP7" i="6"/>
  <c r="N60" i="3"/>
  <c r="AP18" i="6"/>
  <c r="N59" i="3"/>
  <c r="AP17" i="6"/>
  <c r="N55" i="3"/>
  <c r="AP13" i="6"/>
  <c r="AQ21" i="6"/>
  <c r="N50" i="3"/>
  <c r="AP8" i="6"/>
  <c r="N53" i="3"/>
  <c r="AO18" i="6"/>
  <c r="AO11" i="6"/>
  <c r="AO8" i="6"/>
  <c r="AO9" i="6"/>
  <c r="AN15" i="6"/>
  <c r="AO6" i="6"/>
  <c r="AO13" i="6"/>
  <c r="AO16" i="6"/>
  <c r="AO12" i="6"/>
  <c r="AO7" i="6"/>
  <c r="AO14" i="6"/>
  <c r="AO10" i="6"/>
  <c r="AO17" i="6"/>
  <c r="AO20" i="6"/>
  <c r="O20" i="1" l="1"/>
  <c r="O31" i="1" s="1"/>
  <c r="O32" i="1" s="1"/>
  <c r="P16" i="1"/>
  <c r="W21" i="1"/>
  <c r="V30" i="1"/>
  <c r="H1" i="74"/>
  <c r="N57" i="3"/>
  <c r="AN19" i="6"/>
  <c r="Q16" i="1" l="1"/>
  <c r="P20" i="1"/>
  <c r="P31" i="1" s="1"/>
  <c r="P32" i="1" s="1"/>
  <c r="W30" i="1"/>
  <c r="X21" i="1"/>
  <c r="AN21" i="6"/>
  <c r="L26" i="3"/>
  <c r="R16" i="1" l="1"/>
  <c r="Q20" i="1"/>
  <c r="Q31" i="1" s="1"/>
  <c r="Q32" i="1" s="1"/>
  <c r="X30" i="1"/>
  <c r="Y21" i="1"/>
  <c r="L65" i="3"/>
  <c r="L72" i="3" s="1"/>
  <c r="S16" i="1" l="1"/>
  <c r="R20" i="1"/>
  <c r="R31" i="1" s="1"/>
  <c r="R32" i="1" s="1"/>
  <c r="Z21" i="1"/>
  <c r="Y30" i="1"/>
  <c r="AK20" i="6"/>
  <c r="AM20" i="6" s="1"/>
  <c r="AK16" i="6"/>
  <c r="AK14" i="6"/>
  <c r="AK13" i="6"/>
  <c r="AK12" i="6"/>
  <c r="AK11" i="6"/>
  <c r="AK10" i="6"/>
  <c r="AK9" i="6"/>
  <c r="AK8" i="6"/>
  <c r="AK7" i="6"/>
  <c r="AK17" i="6"/>
  <c r="AK18" i="6"/>
  <c r="AK5" i="6"/>
  <c r="AM4" i="6"/>
  <c r="AL4" i="6"/>
  <c r="AM3" i="6"/>
  <c r="AL3" i="6"/>
  <c r="S32" i="1" l="1"/>
  <c r="T16" i="1"/>
  <c r="S20" i="1"/>
  <c r="S31" i="1" s="1"/>
  <c r="AA21" i="1"/>
  <c r="Z30" i="1"/>
  <c r="M60" i="3"/>
  <c r="AM18" i="6"/>
  <c r="M49" i="3"/>
  <c r="AM7" i="6"/>
  <c r="M56" i="3"/>
  <c r="AM14" i="6"/>
  <c r="M59" i="3"/>
  <c r="AM17" i="6"/>
  <c r="M58" i="3"/>
  <c r="AM16" i="6"/>
  <c r="M51" i="3"/>
  <c r="AM9" i="6"/>
  <c r="M52" i="3"/>
  <c r="AM10" i="6"/>
  <c r="M53" i="3"/>
  <c r="AM11" i="6"/>
  <c r="M55" i="3"/>
  <c r="AM13" i="6"/>
  <c r="M54" i="3"/>
  <c r="AM12" i="6"/>
  <c r="M50" i="3"/>
  <c r="AM8" i="6"/>
  <c r="AL10" i="6"/>
  <c r="AL13" i="6"/>
  <c r="AL17" i="6"/>
  <c r="AL18" i="6"/>
  <c r="AL8" i="6"/>
  <c r="AK6" i="6"/>
  <c r="AL14" i="6"/>
  <c r="AL7" i="6"/>
  <c r="AL11" i="6"/>
  <c r="AL16" i="6"/>
  <c r="AL9" i="6"/>
  <c r="AL12" i="6"/>
  <c r="AL20" i="6"/>
  <c r="T20" i="1" l="1"/>
  <c r="T31" i="1" s="1"/>
  <c r="T32" i="1" s="1"/>
  <c r="U16" i="1"/>
  <c r="AB21" i="1"/>
  <c r="AA30" i="1"/>
  <c r="M48" i="3"/>
  <c r="AM6" i="6"/>
  <c r="AK15" i="6"/>
  <c r="AL6" i="6"/>
  <c r="K26" i="3"/>
  <c r="J20" i="6"/>
  <c r="U32" i="1" l="1"/>
  <c r="V16" i="1"/>
  <c r="U20" i="1"/>
  <c r="U31" i="1" s="1"/>
  <c r="AC21" i="1"/>
  <c r="AB30" i="1"/>
  <c r="L20" i="6"/>
  <c r="M57" i="3"/>
  <c r="AK19" i="6"/>
  <c r="AH20" i="6"/>
  <c r="AH16" i="6"/>
  <c r="AH14" i="6"/>
  <c r="AH13" i="6"/>
  <c r="AH12" i="6"/>
  <c r="AH11" i="6"/>
  <c r="L53" i="3" s="1"/>
  <c r="AH10" i="6"/>
  <c r="AH9" i="6"/>
  <c r="AH8" i="6"/>
  <c r="AH7" i="6"/>
  <c r="AH18" i="6"/>
  <c r="AH6" i="6"/>
  <c r="AH5" i="6"/>
  <c r="AJ4" i="6"/>
  <c r="AI4" i="6"/>
  <c r="AJ3" i="6"/>
  <c r="AI3" i="6"/>
  <c r="V20" i="1" l="1"/>
  <c r="V31" i="1" s="1"/>
  <c r="V32" i="1" s="1"/>
  <c r="W16" i="1"/>
  <c r="AD21" i="1"/>
  <c r="AC30" i="1"/>
  <c r="L52" i="3"/>
  <c r="L48" i="3"/>
  <c r="L54" i="3"/>
  <c r="L51" i="3"/>
  <c r="L60" i="3"/>
  <c r="L55" i="3"/>
  <c r="L49" i="3"/>
  <c r="L56" i="3"/>
  <c r="L50" i="3"/>
  <c r="L58" i="3"/>
  <c r="AK21" i="6"/>
  <c r="AJ10" i="6"/>
  <c r="AI11" i="6"/>
  <c r="AJ12" i="6"/>
  <c r="AI18" i="6"/>
  <c r="AJ13" i="6"/>
  <c r="AJ7" i="6"/>
  <c r="AI14" i="6"/>
  <c r="AI6" i="6"/>
  <c r="AJ16" i="6"/>
  <c r="AJ8" i="6"/>
  <c r="AJ9" i="6"/>
  <c r="AJ20" i="6"/>
  <c r="AH17" i="6"/>
  <c r="AJ14" i="6"/>
  <c r="AI7" i="6"/>
  <c r="AI13" i="6"/>
  <c r="AH15" i="6"/>
  <c r="L57" i="3" s="1"/>
  <c r="AI12" i="6"/>
  <c r="AJ18" i="6"/>
  <c r="AI8" i="6"/>
  <c r="AJ11" i="6"/>
  <c r="AJ6" i="6"/>
  <c r="AI9" i="6"/>
  <c r="AI16" i="6"/>
  <c r="AI10" i="6"/>
  <c r="AI20" i="6"/>
  <c r="J26" i="3"/>
  <c r="W20" i="1" l="1"/>
  <c r="W31" i="1" s="1"/>
  <c r="W32" i="1" s="1"/>
  <c r="X16" i="1"/>
  <c r="AE21" i="1"/>
  <c r="AD30" i="1"/>
  <c r="L59" i="3"/>
  <c r="AJ17" i="6"/>
  <c r="K65" i="3"/>
  <c r="K72" i="3" s="1"/>
  <c r="AH19" i="6"/>
  <c r="AI17" i="6"/>
  <c r="AE20" i="6"/>
  <c r="AE18" i="6"/>
  <c r="AE16" i="6"/>
  <c r="AE14" i="6"/>
  <c r="AE13" i="6"/>
  <c r="AE12" i="6"/>
  <c r="AE11" i="6"/>
  <c r="AE10" i="6"/>
  <c r="AE9" i="6"/>
  <c r="AE8" i="6"/>
  <c r="AE7" i="6"/>
  <c r="AB20" i="6"/>
  <c r="AB18" i="6"/>
  <c r="AB16" i="6"/>
  <c r="AB14" i="6"/>
  <c r="AB13" i="6"/>
  <c r="AB11" i="6"/>
  <c r="AB9" i="6"/>
  <c r="AB8" i="6"/>
  <c r="AB7" i="6"/>
  <c r="AE17" i="6"/>
  <c r="K59" i="3" s="1"/>
  <c r="AE6" i="6"/>
  <c r="AE5" i="6"/>
  <c r="AG4" i="6"/>
  <c r="AF4" i="6"/>
  <c r="AG3" i="6"/>
  <c r="AF3" i="6"/>
  <c r="Y16" i="1" l="1"/>
  <c r="X20" i="1"/>
  <c r="X31" i="1" s="1"/>
  <c r="X32" i="1" s="1"/>
  <c r="AE30" i="1"/>
  <c r="AF21" i="1"/>
  <c r="J56" i="3"/>
  <c r="J58" i="3"/>
  <c r="J60" i="3"/>
  <c r="J50" i="3"/>
  <c r="J51" i="3"/>
  <c r="J53" i="3"/>
  <c r="J49" i="3"/>
  <c r="J55" i="3"/>
  <c r="K48" i="3"/>
  <c r="K49" i="3"/>
  <c r="K56" i="3"/>
  <c r="K50" i="3"/>
  <c r="K51" i="3"/>
  <c r="K60" i="3"/>
  <c r="K52" i="3"/>
  <c r="K58" i="3"/>
  <c r="K53" i="3"/>
  <c r="K54" i="3"/>
  <c r="K55" i="3"/>
  <c r="AH21" i="6"/>
  <c r="AG20" i="6"/>
  <c r="AF11" i="6"/>
  <c r="AG12" i="6"/>
  <c r="AG8" i="6"/>
  <c r="AG17" i="6"/>
  <c r="AG9" i="6"/>
  <c r="AG10" i="6"/>
  <c r="AG13" i="6"/>
  <c r="AF14" i="6"/>
  <c r="AG16" i="6"/>
  <c r="AG7" i="6"/>
  <c r="AF18" i="6"/>
  <c r="AF8" i="6"/>
  <c r="AE15" i="6"/>
  <c r="AG18" i="6"/>
  <c r="AG11" i="6"/>
  <c r="AF13" i="6"/>
  <c r="AG6" i="6"/>
  <c r="AF9" i="6"/>
  <c r="AF16" i="6"/>
  <c r="AF12" i="6"/>
  <c r="AF20" i="6"/>
  <c r="AG14" i="6"/>
  <c r="AF17" i="6"/>
  <c r="AF6" i="6"/>
  <c r="AF7" i="6"/>
  <c r="AF10" i="6"/>
  <c r="AB12" i="6"/>
  <c r="Z16" i="1" l="1"/>
  <c r="Y20" i="1"/>
  <c r="Y31" i="1" s="1"/>
  <c r="Y32" i="1" s="1"/>
  <c r="AF30" i="1"/>
  <c r="AG21" i="1"/>
  <c r="J54" i="3"/>
  <c r="AE19" i="6"/>
  <c r="K57" i="3"/>
  <c r="AB10" i="6"/>
  <c r="AD10" i="6" s="1"/>
  <c r="AA16" i="1" l="1"/>
  <c r="Z20" i="1"/>
  <c r="Z31" i="1" s="1"/>
  <c r="Z32" i="1" s="1"/>
  <c r="AH21" i="1"/>
  <c r="AG30" i="1"/>
  <c r="J52" i="3"/>
  <c r="AE21" i="6"/>
  <c r="AA20" i="1" l="1"/>
  <c r="AA31" i="1" s="1"/>
  <c r="AA32" i="1" s="1"/>
  <c r="AB16" i="1"/>
  <c r="AI21" i="1"/>
  <c r="AH30" i="1"/>
  <c r="I26" i="3"/>
  <c r="H26" i="3"/>
  <c r="P63" i="3"/>
  <c r="AC16" i="1" l="1"/>
  <c r="AB20" i="1"/>
  <c r="AB31" i="1" s="1"/>
  <c r="AB32" i="1" s="1"/>
  <c r="AJ21" i="1"/>
  <c r="AI30" i="1"/>
  <c r="AB6" i="6"/>
  <c r="AD20" i="6"/>
  <c r="AC18" i="6"/>
  <c r="AD16" i="6"/>
  <c r="AD14" i="6"/>
  <c r="AC13" i="6"/>
  <c r="AD11" i="6"/>
  <c r="AD9" i="6"/>
  <c r="AD8" i="6"/>
  <c r="AC7" i="6"/>
  <c r="AB5" i="6"/>
  <c r="AD4" i="6"/>
  <c r="AC4" i="6"/>
  <c r="AD3" i="6"/>
  <c r="AD16" i="1" l="1"/>
  <c r="AC20" i="1"/>
  <c r="AC31" i="1" s="1"/>
  <c r="AC32" i="1" s="1"/>
  <c r="AK21" i="1"/>
  <c r="AJ30" i="1"/>
  <c r="J48" i="3"/>
  <c r="AB17" i="6"/>
  <c r="AC8" i="6"/>
  <c r="AC11" i="6"/>
  <c r="H1" i="69"/>
  <c r="AD18" i="6"/>
  <c r="AD13" i="6"/>
  <c r="AC16" i="6"/>
  <c r="AC20" i="6"/>
  <c r="AC9" i="6"/>
  <c r="AC14" i="6"/>
  <c r="AD7" i="6"/>
  <c r="AE16" i="1" l="1"/>
  <c r="AD20" i="1"/>
  <c r="AD31" i="1" s="1"/>
  <c r="AD32" i="1" s="1"/>
  <c r="AL21" i="1"/>
  <c r="AK30" i="1"/>
  <c r="J59" i="3"/>
  <c r="AF16" i="1" l="1"/>
  <c r="AE20" i="1"/>
  <c r="AE31" i="1" s="1"/>
  <c r="AE32" i="1" s="1"/>
  <c r="AM21" i="1"/>
  <c r="AM30" i="1" s="1"/>
  <c r="AL30" i="1"/>
  <c r="AC10" i="6"/>
  <c r="AC12" i="6"/>
  <c r="AD12" i="6"/>
  <c r="AF20" i="1" l="1"/>
  <c r="AF31" i="1" s="1"/>
  <c r="AF32" i="1" s="1"/>
  <c r="AG16" i="1"/>
  <c r="Y20" i="6"/>
  <c r="Y18" i="6"/>
  <c r="Y16" i="6"/>
  <c r="Y14" i="6"/>
  <c r="Y13" i="6"/>
  <c r="Y12" i="6"/>
  <c r="Y11" i="6"/>
  <c r="Y10" i="6"/>
  <c r="AA10" i="6" s="1"/>
  <c r="Y9" i="6"/>
  <c r="Y8" i="6"/>
  <c r="Y7" i="6"/>
  <c r="Y5" i="6"/>
  <c r="AA4" i="6"/>
  <c r="Z4" i="6"/>
  <c r="AA3" i="6"/>
  <c r="Z3" i="6"/>
  <c r="AG20" i="1" l="1"/>
  <c r="AG31" i="1" s="1"/>
  <c r="AG32" i="1" s="1"/>
  <c r="AH16" i="1"/>
  <c r="I60" i="3"/>
  <c r="AA20" i="6"/>
  <c r="I58" i="3"/>
  <c r="I54" i="3"/>
  <c r="AA8" i="6"/>
  <c r="I50" i="3"/>
  <c r="AA16" i="6"/>
  <c r="AA9" i="6"/>
  <c r="I51" i="3"/>
  <c r="Z18" i="6"/>
  <c r="I52" i="3"/>
  <c r="Z11" i="6"/>
  <c r="I53" i="3"/>
  <c r="Z13" i="6"/>
  <c r="I55" i="3"/>
  <c r="AA7" i="6"/>
  <c r="I49" i="3"/>
  <c r="Z14" i="6"/>
  <c r="I56" i="3"/>
  <c r="Y6" i="6"/>
  <c r="Y17" i="6"/>
  <c r="H1" i="67"/>
  <c r="AA13" i="6"/>
  <c r="AA14" i="6"/>
  <c r="Z7" i="6"/>
  <c r="Z12" i="6"/>
  <c r="AA12" i="6"/>
  <c r="AA18" i="6"/>
  <c r="Z10" i="6"/>
  <c r="Z8" i="6"/>
  <c r="Z9" i="6"/>
  <c r="Z16" i="6"/>
  <c r="AA11" i="6"/>
  <c r="Z20" i="6"/>
  <c r="G26" i="3"/>
  <c r="AI16" i="1" l="1"/>
  <c r="AH20" i="1"/>
  <c r="AH31" i="1" s="1"/>
  <c r="AH32" i="1" s="1"/>
  <c r="I59" i="3"/>
  <c r="AA17" i="6"/>
  <c r="Z6" i="6"/>
  <c r="I48" i="3"/>
  <c r="Z17" i="6"/>
  <c r="Y15" i="6"/>
  <c r="Y19" i="6" s="1"/>
  <c r="Y21" i="6" s="1"/>
  <c r="AD17" i="6"/>
  <c r="AC17" i="6"/>
  <c r="AC6" i="6"/>
  <c r="AB15" i="6"/>
  <c r="AD6" i="6"/>
  <c r="AA6" i="6"/>
  <c r="AJ16" i="1" l="1"/>
  <c r="AI20" i="1"/>
  <c r="AI31" i="1" s="1"/>
  <c r="AI32" i="1" s="1"/>
  <c r="J57" i="3"/>
  <c r="AB19" i="6"/>
  <c r="I57" i="3"/>
  <c r="AK16" i="1" l="1"/>
  <c r="AJ20" i="1"/>
  <c r="AJ31" i="1" s="1"/>
  <c r="AJ32" i="1" s="1"/>
  <c r="AB21" i="6"/>
  <c r="AK20" i="1" l="1"/>
  <c r="AK31" i="1" s="1"/>
  <c r="AK32" i="1" s="1"/>
  <c r="AL16" i="1"/>
  <c r="V20" i="6"/>
  <c r="V18" i="6"/>
  <c r="V16" i="6"/>
  <c r="V14" i="6"/>
  <c r="V13" i="6"/>
  <c r="V12" i="6"/>
  <c r="V11" i="6"/>
  <c r="V10" i="6"/>
  <c r="X10" i="6" s="1"/>
  <c r="V9" i="6"/>
  <c r="V8" i="6"/>
  <c r="V7" i="6"/>
  <c r="V17" i="6"/>
  <c r="V6" i="6"/>
  <c r="V5" i="6"/>
  <c r="X4" i="6"/>
  <c r="W4" i="6"/>
  <c r="X3" i="6"/>
  <c r="W3" i="6"/>
  <c r="AL20" i="1" l="1"/>
  <c r="AL31" i="1" s="1"/>
  <c r="AL32" i="1" s="1"/>
  <c r="AM16" i="1"/>
  <c r="AM20" i="1" s="1"/>
  <c r="AM31" i="1" s="1"/>
  <c r="X20" i="6"/>
  <c r="H59" i="3"/>
  <c r="X17" i="6"/>
  <c r="H49" i="3"/>
  <c r="X7" i="6"/>
  <c r="H56" i="3"/>
  <c r="X14" i="6"/>
  <c r="H58" i="3"/>
  <c r="X16" i="6"/>
  <c r="H48" i="3"/>
  <c r="X6" i="6"/>
  <c r="H52" i="3"/>
  <c r="H53" i="3"/>
  <c r="X11" i="6"/>
  <c r="H51" i="3"/>
  <c r="X9" i="6"/>
  <c r="H54" i="3"/>
  <c r="X12" i="6"/>
  <c r="H60" i="3"/>
  <c r="X18" i="6"/>
  <c r="H55" i="3"/>
  <c r="X13" i="6"/>
  <c r="H50" i="3"/>
  <c r="X8" i="6"/>
  <c r="W13" i="6"/>
  <c r="W9" i="6"/>
  <c r="W18" i="6"/>
  <c r="W14" i="6"/>
  <c r="W8" i="6"/>
  <c r="V15" i="6"/>
  <c r="W7" i="6"/>
  <c r="W16" i="6"/>
  <c r="W12" i="6"/>
  <c r="W20" i="6"/>
  <c r="W11" i="6"/>
  <c r="W6" i="6"/>
  <c r="W17" i="6"/>
  <c r="W10" i="6"/>
  <c r="AM32" i="1" l="1"/>
  <c r="H57" i="3"/>
  <c r="V19" i="6"/>
  <c r="V21" i="6" l="1"/>
  <c r="F26" i="3"/>
  <c r="S20" i="6" l="1"/>
  <c r="S18" i="6"/>
  <c r="S16" i="6"/>
  <c r="S14" i="6"/>
  <c r="S13" i="6"/>
  <c r="S12" i="6"/>
  <c r="S11" i="6"/>
  <c r="S10" i="6"/>
  <c r="S9" i="6"/>
  <c r="S8" i="6"/>
  <c r="S7" i="6"/>
  <c r="S17" i="6"/>
  <c r="S6" i="6"/>
  <c r="S5" i="6"/>
  <c r="U4" i="6"/>
  <c r="T4" i="6"/>
  <c r="U3" i="6"/>
  <c r="T3" i="6"/>
  <c r="U13" i="6" l="1"/>
  <c r="U14" i="6"/>
  <c r="U16" i="6"/>
  <c r="U18" i="6"/>
  <c r="U17" i="6"/>
  <c r="U20" i="6"/>
  <c r="T11" i="6"/>
  <c r="G53" i="3"/>
  <c r="T12" i="6"/>
  <c r="G54" i="3"/>
  <c r="G59" i="3"/>
  <c r="T7" i="6"/>
  <c r="G49" i="3"/>
  <c r="G55" i="3"/>
  <c r="G56" i="3"/>
  <c r="G58" i="3"/>
  <c r="T18" i="6"/>
  <c r="G60" i="3"/>
  <c r="U8" i="6"/>
  <c r="G50" i="3"/>
  <c r="G48" i="3"/>
  <c r="U9" i="6"/>
  <c r="G51" i="3"/>
  <c r="U10" i="6"/>
  <c r="G52" i="3"/>
  <c r="T16" i="6"/>
  <c r="S15" i="6"/>
  <c r="T8" i="6"/>
  <c r="T13" i="6"/>
  <c r="U11" i="6"/>
  <c r="T20" i="6"/>
  <c r="U12" i="6"/>
  <c r="T14" i="6"/>
  <c r="U7" i="6"/>
  <c r="T10" i="6"/>
  <c r="T17" i="6"/>
  <c r="T6" i="6"/>
  <c r="U6" i="6"/>
  <c r="T9" i="6"/>
  <c r="U15" i="6" l="1"/>
  <c r="S19" i="6"/>
  <c r="G57" i="3"/>
  <c r="E26" i="3"/>
  <c r="U19" i="6" l="1"/>
  <c r="S21" i="6"/>
  <c r="P20" i="6" l="1"/>
  <c r="P18" i="6"/>
  <c r="P16" i="6"/>
  <c r="P14" i="6"/>
  <c r="P13" i="6"/>
  <c r="P12" i="6"/>
  <c r="P11" i="6"/>
  <c r="P10" i="6"/>
  <c r="P9" i="6"/>
  <c r="P8" i="6"/>
  <c r="P7" i="6"/>
  <c r="P17" i="6"/>
  <c r="P5" i="6"/>
  <c r="R4" i="6"/>
  <c r="Q4" i="6"/>
  <c r="R3" i="6"/>
  <c r="Q3" i="6"/>
  <c r="F53" i="3" l="1"/>
  <c r="F54" i="3"/>
  <c r="F59" i="3"/>
  <c r="F55" i="3"/>
  <c r="F49" i="3"/>
  <c r="F56" i="3"/>
  <c r="F50" i="3"/>
  <c r="F58" i="3"/>
  <c r="F51" i="3"/>
  <c r="F60" i="3"/>
  <c r="F52" i="3"/>
  <c r="R13" i="6"/>
  <c r="R7" i="6"/>
  <c r="R14" i="6"/>
  <c r="Q8" i="6"/>
  <c r="R16" i="6"/>
  <c r="Q18" i="6"/>
  <c r="Q9" i="6"/>
  <c r="R10" i="6"/>
  <c r="R20" i="6"/>
  <c r="Q11" i="6"/>
  <c r="R17" i="6"/>
  <c r="R12" i="6"/>
  <c r="P6" i="6"/>
  <c r="R11" i="6"/>
  <c r="Q13" i="6"/>
  <c r="R18" i="6"/>
  <c r="Q16" i="6"/>
  <c r="Q20" i="6"/>
  <c r="R9" i="6"/>
  <c r="Q12" i="6"/>
  <c r="Q7" i="6"/>
  <c r="Q14" i="6"/>
  <c r="Q10" i="6"/>
  <c r="Q17" i="6"/>
  <c r="R8" i="6"/>
  <c r="F48" i="3" l="1"/>
  <c r="Q6" i="6"/>
  <c r="R6" i="6"/>
  <c r="P15" i="6"/>
  <c r="E4" i="6"/>
  <c r="E3" i="6"/>
  <c r="F57" i="3" l="1"/>
  <c r="P19" i="6"/>
  <c r="P21" i="6" l="1"/>
  <c r="M7" i="6" l="1"/>
  <c r="M8" i="6"/>
  <c r="M9" i="6"/>
  <c r="M10" i="6"/>
  <c r="M11" i="6"/>
  <c r="M12" i="6"/>
  <c r="M13" i="6"/>
  <c r="M14" i="6"/>
  <c r="M16" i="6"/>
  <c r="M18" i="6"/>
  <c r="M20" i="6"/>
  <c r="M6" i="6"/>
  <c r="M5" i="6"/>
  <c r="O4" i="6"/>
  <c r="N4" i="6"/>
  <c r="O3" i="6"/>
  <c r="N3" i="6"/>
  <c r="D20" i="6" l="1"/>
  <c r="E48" i="3"/>
  <c r="O20" i="6"/>
  <c r="N16" i="6"/>
  <c r="E58" i="3"/>
  <c r="O18" i="6"/>
  <c r="E60" i="3"/>
  <c r="O12" i="6"/>
  <c r="E54" i="3"/>
  <c r="O6" i="6"/>
  <c r="O11" i="6"/>
  <c r="E53" i="3"/>
  <c r="O10" i="6"/>
  <c r="E52" i="3"/>
  <c r="N9" i="6"/>
  <c r="E51" i="3"/>
  <c r="N8" i="6"/>
  <c r="E50" i="3"/>
  <c r="N14" i="6"/>
  <c r="E56" i="3"/>
  <c r="O7" i="6"/>
  <c r="E49" i="3"/>
  <c r="O13" i="6"/>
  <c r="E55" i="3"/>
  <c r="N13" i="6"/>
  <c r="N11" i="6"/>
  <c r="N18" i="6"/>
  <c r="M15" i="6"/>
  <c r="O8" i="6"/>
  <c r="O14" i="6"/>
  <c r="N6" i="6"/>
  <c r="O9" i="6"/>
  <c r="N12" i="6"/>
  <c r="O16" i="6"/>
  <c r="N20" i="6"/>
  <c r="N7" i="6"/>
  <c r="N10" i="6"/>
  <c r="E57" i="3" l="1"/>
  <c r="M17" i="6" l="1"/>
  <c r="M19" i="6" l="1"/>
  <c r="M21" i="6" s="1"/>
  <c r="E59" i="3"/>
  <c r="O17" i="6"/>
  <c r="N17" i="6"/>
  <c r="E20" i="6" l="1"/>
  <c r="H30" i="3"/>
  <c r="H70" i="3" s="1"/>
  <c r="O30" i="3"/>
  <c r="O70" i="3" s="1"/>
  <c r="G30" i="3"/>
  <c r="G70" i="3" s="1"/>
  <c r="M30" i="3"/>
  <c r="M70" i="3" s="1"/>
  <c r="E30" i="3"/>
  <c r="E70" i="3" s="1"/>
  <c r="I30" i="3"/>
  <c r="I70" i="3" s="1"/>
  <c r="K30" i="3"/>
  <c r="K70" i="3" s="1"/>
  <c r="J30" i="3"/>
  <c r="J70" i="3" s="1"/>
  <c r="F30" i="3"/>
  <c r="F70" i="3" s="1"/>
  <c r="L30" i="3"/>
  <c r="L70" i="3" s="1"/>
  <c r="N30" i="3"/>
  <c r="N70" i="3" s="1"/>
  <c r="J7" i="6" l="1"/>
  <c r="J8" i="6"/>
  <c r="J9" i="6"/>
  <c r="J10" i="6"/>
  <c r="J11" i="6"/>
  <c r="J12" i="6"/>
  <c r="J13" i="6"/>
  <c r="J14" i="6"/>
  <c r="J16" i="6"/>
  <c r="J18" i="6"/>
  <c r="G18" i="6" s="1"/>
  <c r="J6" i="6"/>
  <c r="K3" i="6"/>
  <c r="L3" i="6"/>
  <c r="F4" i="6"/>
  <c r="K4" i="6"/>
  <c r="L4" i="6"/>
  <c r="C5" i="6"/>
  <c r="C21" i="6" s="1"/>
  <c r="J5" i="6"/>
  <c r="G5" i="6" s="1"/>
  <c r="D5" i="6" l="1"/>
  <c r="E5" i="6" s="1"/>
  <c r="D14" i="6"/>
  <c r="D12" i="6"/>
  <c r="E12" i="6" s="1"/>
  <c r="D11" i="6"/>
  <c r="E11" i="6" s="1"/>
  <c r="D13" i="6"/>
  <c r="D10" i="6"/>
  <c r="E10" i="6" s="1"/>
  <c r="D6" i="6"/>
  <c r="E6" i="6" s="1"/>
  <c r="D9" i="6"/>
  <c r="E9" i="6" s="1"/>
  <c r="D18" i="6"/>
  <c r="D8" i="6"/>
  <c r="D16" i="6"/>
  <c r="E16" i="6" s="1"/>
  <c r="D7" i="6"/>
  <c r="E7" i="6" s="1"/>
  <c r="E18" i="6"/>
  <c r="E8" i="6"/>
  <c r="E14" i="6"/>
  <c r="L5" i="6"/>
  <c r="E13" i="6"/>
  <c r="AS5" i="6"/>
  <c r="AR5" i="6"/>
  <c r="AO5" i="6"/>
  <c r="AP5" i="6"/>
  <c r="AL5" i="6"/>
  <c r="AM5" i="6"/>
  <c r="U5" i="6"/>
  <c r="R5" i="6"/>
  <c r="O5" i="6"/>
  <c r="L9" i="6"/>
  <c r="L6" i="6"/>
  <c r="L18" i="6"/>
  <c r="L8" i="6"/>
  <c r="L10" i="6"/>
  <c r="L14" i="6"/>
  <c r="L7" i="6"/>
  <c r="L13" i="6"/>
  <c r="L12" i="6"/>
  <c r="L11" i="6"/>
  <c r="L16" i="6"/>
  <c r="AS15" i="6"/>
  <c r="AR15" i="6"/>
  <c r="AP15" i="6"/>
  <c r="AO15" i="6"/>
  <c r="AM15" i="6"/>
  <c r="AL15" i="6"/>
  <c r="X15" i="6"/>
  <c r="AJ5" i="6"/>
  <c r="AI5" i="6"/>
  <c r="AG5" i="6"/>
  <c r="AF5" i="6"/>
  <c r="AD5" i="6"/>
  <c r="AC5" i="6"/>
  <c r="Z5" i="6"/>
  <c r="AA5" i="6"/>
  <c r="X5" i="6"/>
  <c r="W5" i="6"/>
  <c r="T5" i="6"/>
  <c r="Q5" i="6"/>
  <c r="N5" i="6"/>
  <c r="AI15" i="6"/>
  <c r="AJ15" i="6"/>
  <c r="AF15" i="6"/>
  <c r="AG15" i="6"/>
  <c r="AA15" i="6"/>
  <c r="AD15" i="6"/>
  <c r="Z15" i="6"/>
  <c r="AC15" i="6"/>
  <c r="W15" i="6"/>
  <c r="T15" i="6"/>
  <c r="R15" i="6"/>
  <c r="Q15" i="6"/>
  <c r="O15" i="6"/>
  <c r="N15" i="6"/>
  <c r="K5" i="6"/>
  <c r="J15" i="6"/>
  <c r="K20" i="6"/>
  <c r="K18" i="6"/>
  <c r="K16" i="6"/>
  <c r="F20" i="6"/>
  <c r="K14" i="6"/>
  <c r="K13" i="6"/>
  <c r="K12" i="6"/>
  <c r="K11" i="6"/>
  <c r="K10" i="6"/>
  <c r="K9" i="6"/>
  <c r="K8" i="6"/>
  <c r="K7" i="6"/>
  <c r="K6" i="6"/>
  <c r="F3" i="6"/>
  <c r="D15" i="6" l="1"/>
  <c r="E15" i="6" s="1"/>
  <c r="L15" i="6"/>
  <c r="AS19" i="6"/>
  <c r="AR19" i="6"/>
  <c r="AP19" i="6"/>
  <c r="AO19" i="6"/>
  <c r="AM19" i="6"/>
  <c r="AL19" i="6"/>
  <c r="AD19" i="6"/>
  <c r="X19" i="6"/>
  <c r="F5" i="6"/>
  <c r="F11" i="6"/>
  <c r="F7" i="6"/>
  <c r="F10" i="6"/>
  <c r="F18" i="6"/>
  <c r="F6" i="6"/>
  <c r="F13" i="6"/>
  <c r="F9" i="6"/>
  <c r="F12" i="6"/>
  <c r="F8" i="6"/>
  <c r="F16" i="6"/>
  <c r="F14" i="6"/>
  <c r="K15" i="6"/>
  <c r="F15" i="6" l="1"/>
  <c r="J17" i="6" l="1"/>
  <c r="D17" i="6" l="1"/>
  <c r="L17" i="6"/>
  <c r="J19" i="6"/>
  <c r="G19" i="6" s="1"/>
  <c r="K17" i="6"/>
  <c r="D19" i="6" l="1"/>
  <c r="L19" i="6"/>
  <c r="J21" i="6"/>
  <c r="G21" i="6" s="1"/>
  <c r="E17" i="6"/>
  <c r="F17" i="6"/>
  <c r="D21" i="6" l="1"/>
  <c r="P65" i="3"/>
  <c r="D80" i="3" l="1"/>
  <c r="D88" i="3"/>
  <c r="U196" i="3" l="1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O46" i="3" l="1"/>
  <c r="G46" i="3"/>
  <c r="K45" i="3"/>
  <c r="O44" i="3"/>
  <c r="G44" i="3"/>
  <c r="K43" i="3"/>
  <c r="G42" i="3"/>
  <c r="O37" i="3"/>
  <c r="O33" i="3"/>
  <c r="J32" i="3"/>
  <c r="N46" i="3"/>
  <c r="F46" i="3"/>
  <c r="J45" i="3"/>
  <c r="N44" i="3"/>
  <c r="F44" i="3"/>
  <c r="J43" i="3"/>
  <c r="N42" i="3"/>
  <c r="F42" i="3"/>
  <c r="J41" i="3"/>
  <c r="N40" i="3"/>
  <c r="F40" i="3"/>
  <c r="J39" i="3"/>
  <c r="N37" i="3"/>
  <c r="F37" i="3"/>
  <c r="J36" i="3"/>
  <c r="N35" i="3"/>
  <c r="F35" i="3"/>
  <c r="J34" i="3"/>
  <c r="M46" i="3"/>
  <c r="E46" i="3"/>
  <c r="I45" i="3"/>
  <c r="M44" i="3"/>
  <c r="E44" i="3"/>
  <c r="I43" i="3"/>
  <c r="M42" i="3"/>
  <c r="E42" i="3"/>
  <c r="I41" i="3"/>
  <c r="M40" i="3"/>
  <c r="E40" i="3"/>
  <c r="I39" i="3"/>
  <c r="M37" i="3"/>
  <c r="E37" i="3"/>
  <c r="I36" i="3"/>
  <c r="M35" i="3"/>
  <c r="E35" i="3"/>
  <c r="I34" i="3"/>
  <c r="M33" i="3"/>
  <c r="E33" i="3"/>
  <c r="I32" i="3"/>
  <c r="M31" i="3"/>
  <c r="E31" i="3"/>
  <c r="K36" i="3"/>
  <c r="G31" i="3"/>
  <c r="L46" i="3"/>
  <c r="D46" i="3"/>
  <c r="H45" i="3"/>
  <c r="L44" i="3"/>
  <c r="D44" i="3"/>
  <c r="H43" i="3"/>
  <c r="L42" i="3"/>
  <c r="D42" i="3"/>
  <c r="H41" i="3"/>
  <c r="L40" i="3"/>
  <c r="D40" i="3"/>
  <c r="H39" i="3"/>
  <c r="L37" i="3"/>
  <c r="D37" i="3"/>
  <c r="H36" i="3"/>
  <c r="L35" i="3"/>
  <c r="D35" i="3"/>
  <c r="H34" i="3"/>
  <c r="L33" i="3"/>
  <c r="D33" i="3"/>
  <c r="H32" i="3"/>
  <c r="L31" i="3"/>
  <c r="D31" i="3"/>
  <c r="J31" i="3"/>
  <c r="G37" i="3"/>
  <c r="K32" i="3"/>
  <c r="F31" i="3"/>
  <c r="K46" i="3"/>
  <c r="O45" i="3"/>
  <c r="G45" i="3"/>
  <c r="K44" i="3"/>
  <c r="O43" i="3"/>
  <c r="G43" i="3"/>
  <c r="K42" i="3"/>
  <c r="O41" i="3"/>
  <c r="G41" i="3"/>
  <c r="K40" i="3"/>
  <c r="O39" i="3"/>
  <c r="G39" i="3"/>
  <c r="K37" i="3"/>
  <c r="O36" i="3"/>
  <c r="G36" i="3"/>
  <c r="K35" i="3"/>
  <c r="O34" i="3"/>
  <c r="G34" i="3"/>
  <c r="K33" i="3"/>
  <c r="O32" i="3"/>
  <c r="G32" i="3"/>
  <c r="K31" i="3"/>
  <c r="G40" i="3"/>
  <c r="K34" i="3"/>
  <c r="F33" i="3"/>
  <c r="J46" i="3"/>
  <c r="N45" i="3"/>
  <c r="F45" i="3"/>
  <c r="J44" i="3"/>
  <c r="N43" i="3"/>
  <c r="F43" i="3"/>
  <c r="J42" i="3"/>
  <c r="N41" i="3"/>
  <c r="F41" i="3"/>
  <c r="J40" i="3"/>
  <c r="N39" i="3"/>
  <c r="F39" i="3"/>
  <c r="J37" i="3"/>
  <c r="N36" i="3"/>
  <c r="F36" i="3"/>
  <c r="J35" i="3"/>
  <c r="N34" i="3"/>
  <c r="F34" i="3"/>
  <c r="J33" i="3"/>
  <c r="N32" i="3"/>
  <c r="F32" i="3"/>
  <c r="O40" i="3"/>
  <c r="G35" i="3"/>
  <c r="N33" i="3"/>
  <c r="I46" i="3"/>
  <c r="M45" i="3"/>
  <c r="E45" i="3"/>
  <c r="I44" i="3"/>
  <c r="M43" i="3"/>
  <c r="E43" i="3"/>
  <c r="I42" i="3"/>
  <c r="M41" i="3"/>
  <c r="E41" i="3"/>
  <c r="I40" i="3"/>
  <c r="M39" i="3"/>
  <c r="E39" i="3"/>
  <c r="I37" i="3"/>
  <c r="M36" i="3"/>
  <c r="E36" i="3"/>
  <c r="I35" i="3"/>
  <c r="M34" i="3"/>
  <c r="E34" i="3"/>
  <c r="I33" i="3"/>
  <c r="M32" i="3"/>
  <c r="E32" i="3"/>
  <c r="I31" i="3"/>
  <c r="O42" i="3"/>
  <c r="K39" i="3"/>
  <c r="G33" i="3"/>
  <c r="N31" i="3"/>
  <c r="H46" i="3"/>
  <c r="L45" i="3"/>
  <c r="D45" i="3"/>
  <c r="H44" i="3"/>
  <c r="P44" i="3" s="1"/>
  <c r="L43" i="3"/>
  <c r="D43" i="3"/>
  <c r="H42" i="3"/>
  <c r="L41" i="3"/>
  <c r="D41" i="3"/>
  <c r="H40" i="3"/>
  <c r="L39" i="3"/>
  <c r="L47" i="3" s="1"/>
  <c r="D39" i="3"/>
  <c r="H37" i="3"/>
  <c r="L36" i="3"/>
  <c r="D36" i="3"/>
  <c r="H35" i="3"/>
  <c r="L34" i="3"/>
  <c r="D34" i="3"/>
  <c r="H33" i="3"/>
  <c r="L32" i="3"/>
  <c r="D32" i="3"/>
  <c r="H31" i="3"/>
  <c r="K41" i="3"/>
  <c r="K47" i="3" s="1"/>
  <c r="O35" i="3"/>
  <c r="O10" i="3" s="1"/>
  <c r="O31" i="3"/>
  <c r="O38" i="3" s="1"/>
  <c r="H10" i="3"/>
  <c r="J10" i="3"/>
  <c r="G10" i="3"/>
  <c r="L10" i="3"/>
  <c r="N10" i="3"/>
  <c r="E10" i="3"/>
  <c r="M10" i="3"/>
  <c r="D10" i="3"/>
  <c r="I10" i="3"/>
  <c r="F10" i="3"/>
  <c r="K10" i="3"/>
  <c r="P40" i="3"/>
  <c r="G38" i="3"/>
  <c r="I47" i="3"/>
  <c r="G47" i="3"/>
  <c r="I38" i="3"/>
  <c r="M47" i="3"/>
  <c r="M38" i="3"/>
  <c r="F38" i="3"/>
  <c r="E47" i="3"/>
  <c r="J47" i="3"/>
  <c r="O47" i="3"/>
  <c r="J38" i="3"/>
  <c r="E38" i="3"/>
  <c r="N47" i="3"/>
  <c r="F47" i="3"/>
  <c r="K38" i="3"/>
  <c r="N38" i="3"/>
  <c r="E20" i="3"/>
  <c r="O21" i="3"/>
  <c r="I21" i="3"/>
  <c r="H20" i="3"/>
  <c r="N20" i="3"/>
  <c r="G19" i="3"/>
  <c r="F20" i="3"/>
  <c r="N19" i="3"/>
  <c r="L21" i="3"/>
  <c r="F21" i="3"/>
  <c r="H21" i="3"/>
  <c r="K21" i="3"/>
  <c r="F19" i="3"/>
  <c r="N21" i="3"/>
  <c r="O20" i="3"/>
  <c r="L20" i="3"/>
  <c r="M19" i="3"/>
  <c r="E19" i="3"/>
  <c r="J20" i="3"/>
  <c r="I20" i="3"/>
  <c r="G20" i="3"/>
  <c r="D20" i="3"/>
  <c r="J19" i="3"/>
  <c r="L19" i="3"/>
  <c r="K20" i="3"/>
  <c r="E21" i="3"/>
  <c r="J21" i="3"/>
  <c r="O19" i="3"/>
  <c r="M21" i="3"/>
  <c r="G21" i="3"/>
  <c r="M20" i="3"/>
  <c r="I19" i="3"/>
  <c r="K19" i="3"/>
  <c r="D19" i="3"/>
  <c r="H19" i="3" l="1"/>
  <c r="L38" i="3"/>
  <c r="L61" i="3" s="1"/>
  <c r="L71" i="3" s="1"/>
  <c r="H47" i="3"/>
  <c r="H38" i="3"/>
  <c r="P41" i="3"/>
  <c r="O61" i="3"/>
  <c r="O71" i="3" s="1"/>
  <c r="M61" i="3"/>
  <c r="M71" i="3" s="1"/>
  <c r="N61" i="3"/>
  <c r="N71" i="3" s="1"/>
  <c r="K61" i="3"/>
  <c r="J61" i="3"/>
  <c r="J71" i="3" s="1"/>
  <c r="I61" i="3"/>
  <c r="I71" i="3" s="1"/>
  <c r="C84" i="3"/>
  <c r="D84" i="3" s="1"/>
  <c r="H61" i="3"/>
  <c r="H71" i="3" s="1"/>
  <c r="G61" i="3"/>
  <c r="G71" i="3" s="1"/>
  <c r="F61" i="3"/>
  <c r="F71" i="3" s="1"/>
  <c r="E61" i="3"/>
  <c r="E71" i="3" s="1"/>
  <c r="P19" i="3"/>
  <c r="Q19" i="3" s="1"/>
  <c r="F74" i="3" l="1"/>
  <c r="F73" i="3"/>
  <c r="G74" i="3"/>
  <c r="G73" i="3"/>
  <c r="H74" i="3"/>
  <c r="H73" i="3"/>
  <c r="J73" i="3"/>
  <c r="J74" i="3"/>
  <c r="I74" i="3"/>
  <c r="I73" i="3"/>
  <c r="E74" i="3"/>
  <c r="E73" i="3"/>
  <c r="L73" i="3"/>
  <c r="L74" i="3"/>
  <c r="N74" i="3"/>
  <c r="N73" i="3"/>
  <c r="K66" i="3"/>
  <c r="K71" i="3"/>
  <c r="O73" i="3"/>
  <c r="O74" i="3"/>
  <c r="M74" i="3"/>
  <c r="M73" i="3"/>
  <c r="O66" i="3"/>
  <c r="N66" i="3"/>
  <c r="M66" i="3"/>
  <c r="L66" i="3"/>
  <c r="J66" i="3"/>
  <c r="I66" i="3"/>
  <c r="F66" i="3"/>
  <c r="G66" i="3"/>
  <c r="H66" i="3"/>
  <c r="E66" i="3"/>
  <c r="R19" i="3"/>
  <c r="K74" i="3" l="1"/>
  <c r="K73" i="3"/>
  <c r="D21" i="3"/>
  <c r="E14" i="3" l="1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D15" i="3"/>
  <c r="D16" i="3"/>
  <c r="D17" i="3"/>
  <c r="D18" i="3"/>
  <c r="D14" i="3"/>
  <c r="E6" i="3"/>
  <c r="F6" i="3"/>
  <c r="G6" i="3"/>
  <c r="H6" i="3"/>
  <c r="I6" i="3"/>
  <c r="J6" i="3"/>
  <c r="K6" i="3"/>
  <c r="L6" i="3"/>
  <c r="M6" i="3"/>
  <c r="N6" i="3"/>
  <c r="O6" i="3"/>
  <c r="E7" i="3"/>
  <c r="F7" i="3"/>
  <c r="G7" i="3"/>
  <c r="H7" i="3"/>
  <c r="I7" i="3"/>
  <c r="J7" i="3"/>
  <c r="K7" i="3"/>
  <c r="L7" i="3"/>
  <c r="M7" i="3"/>
  <c r="N7" i="3"/>
  <c r="O7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N9" i="3"/>
  <c r="O9" i="3"/>
  <c r="E11" i="3"/>
  <c r="F11" i="3"/>
  <c r="G11" i="3"/>
  <c r="H11" i="3"/>
  <c r="I11" i="3"/>
  <c r="J11" i="3"/>
  <c r="K11" i="3"/>
  <c r="L11" i="3"/>
  <c r="M11" i="3"/>
  <c r="N11" i="3"/>
  <c r="O11" i="3"/>
  <c r="E12" i="3"/>
  <c r="F12" i="3"/>
  <c r="G12" i="3"/>
  <c r="H12" i="3"/>
  <c r="I12" i="3"/>
  <c r="J12" i="3"/>
  <c r="K12" i="3"/>
  <c r="L12" i="3"/>
  <c r="M12" i="3"/>
  <c r="N12" i="3"/>
  <c r="O12" i="3"/>
  <c r="D7" i="3"/>
  <c r="D8" i="3"/>
  <c r="D9" i="3"/>
  <c r="D11" i="3"/>
  <c r="D12" i="3"/>
  <c r="D6" i="3"/>
  <c r="D4" i="3"/>
  <c r="E4" i="3"/>
  <c r="F4" i="3"/>
  <c r="G4" i="3"/>
  <c r="H4" i="3"/>
  <c r="I4" i="3"/>
  <c r="J4" i="3"/>
  <c r="K4" i="3"/>
  <c r="L4" i="3"/>
  <c r="M4" i="3"/>
  <c r="N4" i="3"/>
  <c r="O4" i="3"/>
  <c r="E3" i="3"/>
  <c r="F3" i="3"/>
  <c r="G3" i="3"/>
  <c r="H3" i="3"/>
  <c r="I3" i="3"/>
  <c r="J3" i="3"/>
  <c r="K3" i="3"/>
  <c r="L3" i="3"/>
  <c r="M3" i="3"/>
  <c r="N3" i="3"/>
  <c r="O3" i="3"/>
  <c r="D54" i="3" l="1"/>
  <c r="D59" i="3"/>
  <c r="D48" i="3"/>
  <c r="D55" i="3"/>
  <c r="D49" i="3"/>
  <c r="D56" i="3"/>
  <c r="D58" i="3"/>
  <c r="D51" i="3"/>
  <c r="D60" i="3"/>
  <c r="D52" i="3"/>
  <c r="D50" i="3"/>
  <c r="D53" i="3"/>
  <c r="P58" i="3" l="1"/>
  <c r="P53" i="3"/>
  <c r="P52" i="3"/>
  <c r="P51" i="3"/>
  <c r="P56" i="3"/>
  <c r="P49" i="3"/>
  <c r="P50" i="3"/>
  <c r="P55" i="3"/>
  <c r="P48" i="3"/>
  <c r="P59" i="3"/>
  <c r="P60" i="3"/>
  <c r="P54" i="3"/>
  <c r="C86" i="3" l="1"/>
  <c r="D86" i="3" s="1"/>
  <c r="K22" i="3" l="1"/>
  <c r="P45" i="3" l="1"/>
  <c r="P20" i="3" l="1"/>
  <c r="Q20" i="3" s="1"/>
  <c r="I13" i="3" l="1"/>
  <c r="P62" i="3"/>
  <c r="O22" i="3"/>
  <c r="N22" i="3"/>
  <c r="M22" i="3"/>
  <c r="L22" i="3"/>
  <c r="J22" i="3"/>
  <c r="G22" i="3"/>
  <c r="O13" i="3"/>
  <c r="N13" i="3"/>
  <c r="M13" i="3"/>
  <c r="L13" i="3"/>
  <c r="K13" i="3"/>
  <c r="J13" i="3"/>
  <c r="H13" i="3"/>
  <c r="D47" i="3"/>
  <c r="P34" i="3"/>
  <c r="P32" i="3"/>
  <c r="P46" i="3"/>
  <c r="P43" i="3"/>
  <c r="P36" i="3"/>
  <c r="P33" i="3"/>
  <c r="P29" i="3"/>
  <c r="P5" i="3" l="1"/>
  <c r="Q5" i="3" s="1"/>
  <c r="C85" i="3"/>
  <c r="D85" i="3" s="1"/>
  <c r="C87" i="3"/>
  <c r="D87" i="3" s="1"/>
  <c r="C81" i="3"/>
  <c r="D81" i="3" s="1"/>
  <c r="P15" i="3"/>
  <c r="P8" i="3"/>
  <c r="P11" i="3"/>
  <c r="P21" i="3"/>
  <c r="Q21" i="3" s="1"/>
  <c r="P18" i="3"/>
  <c r="P7" i="3"/>
  <c r="P9" i="3"/>
  <c r="P72" i="3"/>
  <c r="P35" i="3"/>
  <c r="R20" i="3"/>
  <c r="D38" i="3"/>
  <c r="P64" i="3"/>
  <c r="P26" i="3"/>
  <c r="P37" i="3"/>
  <c r="P31" i="3"/>
  <c r="P39" i="3"/>
  <c r="P42" i="3"/>
  <c r="P10" i="3" l="1"/>
  <c r="C79" i="3"/>
  <c r="D79" i="3" s="1"/>
  <c r="P4" i="3"/>
  <c r="P12" i="3"/>
  <c r="P14" i="3"/>
  <c r="P16" i="3"/>
  <c r="P17" i="3"/>
  <c r="P6" i="3"/>
  <c r="P38" i="3"/>
  <c r="P47" i="3"/>
  <c r="I22" i="3"/>
  <c r="Q10" i="3" l="1"/>
  <c r="R10" i="3"/>
  <c r="C89" i="3"/>
  <c r="D89" i="3" s="1"/>
  <c r="C90" i="3"/>
  <c r="D90" i="3" s="1"/>
  <c r="H22" i="3" l="1"/>
  <c r="F13" i="3" l="1"/>
  <c r="G13" i="3" l="1"/>
  <c r="F22" i="3" l="1"/>
  <c r="E13" i="3" l="1"/>
  <c r="E22" i="3"/>
  <c r="C13" i="3" l="1"/>
  <c r="R11" i="3"/>
  <c r="Q11" i="3" l="1"/>
  <c r="D22" i="3" l="1"/>
  <c r="C40" i="6" l="1"/>
  <c r="C39" i="6"/>
  <c r="C38" i="6"/>
  <c r="C37" i="6"/>
  <c r="C35" i="6"/>
  <c r="C34" i="6"/>
  <c r="C33" i="6"/>
  <c r="C32" i="6"/>
  <c r="C30" i="6"/>
  <c r="C28" i="6"/>
  <c r="C27" i="6"/>
  <c r="C26" i="6"/>
  <c r="C25" i="6"/>
  <c r="E25" i="6" s="1"/>
  <c r="F25" i="6" l="1"/>
  <c r="D26" i="6"/>
  <c r="E26" i="6" s="1"/>
  <c r="F26" i="6" l="1"/>
  <c r="Q15" i="3"/>
  <c r="D13" i="3"/>
  <c r="C31" i="6" l="1"/>
  <c r="R15" i="3"/>
  <c r="D57" i="3" l="1"/>
  <c r="D40" i="6"/>
  <c r="D39" i="6"/>
  <c r="D32" i="6"/>
  <c r="D37" i="6"/>
  <c r="D31" i="6"/>
  <c r="D27" i="6"/>
  <c r="D34" i="6"/>
  <c r="D29" i="6"/>
  <c r="D33" i="6"/>
  <c r="D28" i="6"/>
  <c r="D35" i="6"/>
  <c r="D30" i="6"/>
  <c r="P57" i="3" l="1"/>
  <c r="D61" i="3"/>
  <c r="D71" i="3" s="1"/>
  <c r="F30" i="6"/>
  <c r="E30" i="6"/>
  <c r="F31" i="6"/>
  <c r="E31" i="6"/>
  <c r="F35" i="6"/>
  <c r="E35" i="6"/>
  <c r="F37" i="6"/>
  <c r="E37" i="6"/>
  <c r="E34" i="6"/>
  <c r="F34" i="6"/>
  <c r="E32" i="6"/>
  <c r="F32" i="6"/>
  <c r="E39" i="6"/>
  <c r="F39" i="6"/>
  <c r="F27" i="6"/>
  <c r="E27" i="6"/>
  <c r="F28" i="6"/>
  <c r="E28" i="6"/>
  <c r="E33" i="6"/>
  <c r="F33" i="6"/>
  <c r="E40" i="6"/>
  <c r="F40" i="6"/>
  <c r="C83" i="3" l="1"/>
  <c r="D83" i="3" s="1"/>
  <c r="P61" i="3"/>
  <c r="P71" i="3"/>
  <c r="C91" i="3" l="1"/>
  <c r="D91" i="3" s="1"/>
  <c r="D38" i="6" l="1"/>
  <c r="F38" i="6" l="1"/>
  <c r="E38" i="6"/>
  <c r="Q18" i="3"/>
  <c r="C29" i="6"/>
  <c r="Q6" i="3"/>
  <c r="R7" i="3"/>
  <c r="R14" i="3"/>
  <c r="C22" i="3"/>
  <c r="F29" i="6" l="1"/>
  <c r="E29" i="6"/>
  <c r="R5" i="3"/>
  <c r="R21" i="3"/>
  <c r="R8" i="3"/>
  <c r="R18" i="3"/>
  <c r="R4" i="3"/>
  <c r="R6" i="3"/>
  <c r="Q12" i="3"/>
  <c r="Q7" i="3"/>
  <c r="Q14" i="3"/>
  <c r="P13" i="3"/>
  <c r="R16" i="3"/>
  <c r="R13" i="3" l="1"/>
  <c r="C36" i="6"/>
  <c r="Q8" i="3"/>
  <c r="P22" i="3"/>
  <c r="R22" i="3" s="1"/>
  <c r="Q4" i="3"/>
  <c r="R12" i="3"/>
  <c r="Q13" i="3"/>
  <c r="R9" i="3"/>
  <c r="Q9" i="3"/>
  <c r="Q17" i="3"/>
  <c r="R17" i="3"/>
  <c r="Q16" i="3"/>
  <c r="Q22" i="3" l="1"/>
  <c r="D36" i="6" l="1"/>
  <c r="F36" i="6" l="1"/>
  <c r="E36" i="6"/>
  <c r="P27" i="3" l="1"/>
  <c r="C78" i="3" s="1"/>
  <c r="D3" i="3"/>
  <c r="D30" i="3"/>
  <c r="D70" i="3" s="1"/>
  <c r="D73" i="3" l="1"/>
  <c r="D74" i="3"/>
  <c r="D75" i="3" s="1"/>
  <c r="E75" i="3" s="1"/>
  <c r="F75" i="3" s="1"/>
  <c r="G75" i="3" s="1"/>
  <c r="H75" i="3" s="1"/>
  <c r="I75" i="3" s="1"/>
  <c r="J75" i="3" s="1"/>
  <c r="K75" i="3" s="1"/>
  <c r="L75" i="3" s="1"/>
  <c r="M75" i="3" s="1"/>
  <c r="N75" i="3" s="1"/>
  <c r="O75" i="3" s="1"/>
  <c r="D66" i="3"/>
  <c r="P66" i="3" s="1"/>
  <c r="P3" i="3"/>
  <c r="Q3" i="3" s="1"/>
  <c r="C82" i="3"/>
  <c r="D82" i="3" s="1"/>
  <c r="P30" i="3"/>
  <c r="C61" i="3" s="1"/>
  <c r="C26" i="3" l="1"/>
  <c r="R3" i="3"/>
  <c r="C63" i="3"/>
  <c r="C62" i="3"/>
  <c r="C65" i="3"/>
  <c r="D78" i="3"/>
  <c r="P73" i="3"/>
  <c r="P70" i="3"/>
  <c r="R71" i="3" s="1"/>
  <c r="C66" i="3"/>
  <c r="C32" i="3"/>
  <c r="C34" i="3"/>
  <c r="C30" i="3"/>
  <c r="C53" i="3"/>
  <c r="C64" i="3"/>
  <c r="C35" i="3"/>
  <c r="C52" i="3"/>
  <c r="C48" i="3"/>
  <c r="C44" i="3"/>
  <c r="C33" i="3"/>
  <c r="C57" i="3"/>
  <c r="C51" i="3"/>
  <c r="C59" i="3"/>
  <c r="C29" i="3"/>
  <c r="C40" i="3"/>
  <c r="C41" i="3"/>
  <c r="C37" i="3"/>
  <c r="C36" i="3"/>
  <c r="C42" i="3"/>
  <c r="C55" i="3"/>
  <c r="C46" i="3"/>
  <c r="C58" i="3"/>
  <c r="C43" i="3"/>
  <c r="C45" i="3"/>
  <c r="C38" i="3"/>
  <c r="C39" i="3"/>
  <c r="C47" i="3"/>
  <c r="C54" i="3"/>
  <c r="C60" i="3"/>
  <c r="C27" i="3"/>
  <c r="C56" i="3"/>
  <c r="C50" i="3"/>
  <c r="C49" i="3"/>
  <c r="C31" i="3"/>
  <c r="C28" i="3"/>
  <c r="P74" i="3" l="1"/>
  <c r="K19" i="6" l="1"/>
  <c r="O19" i="6"/>
  <c r="N19" i="6"/>
  <c r="Q19" i="6"/>
  <c r="R19" i="6"/>
  <c r="T19" i="6"/>
  <c r="W19" i="6"/>
  <c r="Z19" i="6"/>
  <c r="AA19" i="6"/>
  <c r="E19" i="6"/>
  <c r="AC19" i="6"/>
  <c r="AG19" i="6"/>
  <c r="AF19" i="6"/>
  <c r="AI19" i="6"/>
  <c r="AJ19" i="6"/>
  <c r="F19" i="6" l="1"/>
</calcChain>
</file>

<file path=xl/sharedStrings.xml><?xml version="1.0" encoding="utf-8"?>
<sst xmlns="http://schemas.openxmlformats.org/spreadsheetml/2006/main" count="478" uniqueCount="183">
  <si>
    <t>家族構成</t>
  </si>
  <si>
    <t>西暦</t>
  </si>
  <si>
    <t>世帯主</t>
  </si>
  <si>
    <t>年齢</t>
  </si>
  <si>
    <t>配偶者</t>
  </si>
  <si>
    <t>第1子</t>
  </si>
  <si>
    <t>その他収入</t>
  </si>
  <si>
    <t>収入合計</t>
  </si>
  <si>
    <t>生活費</t>
  </si>
  <si>
    <t>住宅</t>
  </si>
  <si>
    <t>ライフイベント</t>
  </si>
  <si>
    <t>保険</t>
  </si>
  <si>
    <t>介護</t>
  </si>
  <si>
    <t>支出合計</t>
  </si>
  <si>
    <t>年間収支</t>
  </si>
  <si>
    <t>幼稚</t>
  </si>
  <si>
    <t>小学</t>
  </si>
  <si>
    <t>中学</t>
  </si>
  <si>
    <t>高校</t>
  </si>
  <si>
    <t>大学</t>
  </si>
  <si>
    <t>水道光熱費</t>
  </si>
  <si>
    <t>通信費</t>
  </si>
  <si>
    <t>基本生活費</t>
    <rPh sb="0" eb="2">
      <t>キホン</t>
    </rPh>
    <rPh sb="2" eb="4">
      <t>セイカツ</t>
    </rPh>
    <rPh sb="4" eb="5">
      <t>ヒ</t>
    </rPh>
    <phoneticPr fontId="1"/>
  </si>
  <si>
    <t>住居費</t>
  </si>
  <si>
    <t>保険料（車以外）</t>
  </si>
  <si>
    <t>③その他固定費計</t>
  </si>
  <si>
    <t>④一時支出計</t>
  </si>
  <si>
    <t>コンタクトレンズ</t>
    <phoneticPr fontId="1"/>
  </si>
  <si>
    <t>交際費・娯楽費</t>
    <phoneticPr fontId="1"/>
  </si>
  <si>
    <t>収入</t>
    <rPh sb="0" eb="2">
      <t>シュウニュウ</t>
    </rPh>
    <phoneticPr fontId="1"/>
  </si>
  <si>
    <t>配当</t>
    <rPh sb="0" eb="2">
      <t>ハイトウ</t>
    </rPh>
    <phoneticPr fontId="1"/>
  </si>
  <si>
    <t>項目</t>
    <rPh sb="0" eb="2">
      <t>コウモク</t>
    </rPh>
    <phoneticPr fontId="1"/>
  </si>
  <si>
    <t>教育費</t>
    <phoneticPr fontId="1"/>
  </si>
  <si>
    <t>固定支出</t>
    <rPh sb="0" eb="2">
      <t>コテイ</t>
    </rPh>
    <rPh sb="2" eb="4">
      <t>シシュツ</t>
    </rPh>
    <phoneticPr fontId="1"/>
  </si>
  <si>
    <t>支出</t>
    <rPh sb="0" eb="2">
      <t>シシュツ</t>
    </rPh>
    <phoneticPr fontId="1"/>
  </si>
  <si>
    <t>個別</t>
    <rPh sb="0" eb="2">
      <t>コベツ</t>
    </rPh>
    <phoneticPr fontId="1"/>
  </si>
  <si>
    <t>その他</t>
    <rPh sb="2" eb="3">
      <t>タ</t>
    </rPh>
    <phoneticPr fontId="1"/>
  </si>
  <si>
    <t>NHK</t>
    <phoneticPr fontId="1"/>
  </si>
  <si>
    <t>年間</t>
    <rPh sb="0" eb="2">
      <t>ネンカン</t>
    </rPh>
    <phoneticPr fontId="1"/>
  </si>
  <si>
    <t>ボーナス</t>
    <phoneticPr fontId="1"/>
  </si>
  <si>
    <t>年間固定費</t>
    <rPh sb="0" eb="2">
      <t>ネンカン</t>
    </rPh>
    <rPh sb="2" eb="5">
      <t>コテイヒ</t>
    </rPh>
    <phoneticPr fontId="1"/>
  </si>
  <si>
    <t>投資</t>
    <rPh sb="0" eb="2">
      <t>トウシ</t>
    </rPh>
    <phoneticPr fontId="1"/>
  </si>
  <si>
    <t>教育</t>
    <phoneticPr fontId="1"/>
  </si>
  <si>
    <t>基本生活費計</t>
    <phoneticPr fontId="1"/>
  </si>
  <si>
    <t>退職金・年金</t>
    <phoneticPr fontId="1"/>
  </si>
  <si>
    <t>食費</t>
    <phoneticPr fontId="1"/>
  </si>
  <si>
    <t>交通費</t>
    <rPh sb="0" eb="3">
      <t>コウツウヒ</t>
    </rPh>
    <phoneticPr fontId="1"/>
  </si>
  <si>
    <t>給与（税・社保等控除後）</t>
    <rPh sb="0" eb="2">
      <t>キュウヨ</t>
    </rPh>
    <rPh sb="3" eb="4">
      <t>ゼイ</t>
    </rPh>
    <rPh sb="5" eb="7">
      <t>シャホ</t>
    </rPh>
    <rPh sb="7" eb="8">
      <t>トウ</t>
    </rPh>
    <rPh sb="8" eb="10">
      <t>コウジョ</t>
    </rPh>
    <rPh sb="10" eb="11">
      <t>ゴ</t>
    </rPh>
    <phoneticPr fontId="1"/>
  </si>
  <si>
    <t>日付</t>
    <rPh sb="0" eb="2">
      <t>ヒヅケ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</si>
  <si>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</si>
  <si>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</si>
  <si>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明細</t>
    <rPh sb="0" eb="2">
      <t>メイサイ</t>
    </rPh>
    <phoneticPr fontId="1"/>
  </si>
  <si>
    <t>年払保険料</t>
    <rPh sb="0" eb="1">
      <t>ネン</t>
    </rPh>
    <rPh sb="1" eb="2">
      <t>バラ</t>
    </rPh>
    <rPh sb="2" eb="5">
      <t>ホケンリョウ</t>
    </rPh>
    <phoneticPr fontId="1"/>
  </si>
  <si>
    <t>曜日</t>
    <rPh sb="0" eb="2">
      <t>ヨウビ</t>
    </rPh>
    <phoneticPr fontId="1"/>
  </si>
  <si>
    <t>日用品費・消耗品費</t>
    <phoneticPr fontId="1"/>
  </si>
  <si>
    <t>新聞図書費</t>
    <phoneticPr fontId="1"/>
  </si>
  <si>
    <t>保険料（車以外）</t>
    <phoneticPr fontId="1"/>
  </si>
  <si>
    <t>残額</t>
    <rPh sb="0" eb="2">
      <t>ザンガク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</si>
  <si>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</si>
  <si>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</si>
  <si>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支出合計</t>
    <rPh sb="0" eb="2">
      <t>シシュツ</t>
    </rPh>
    <rPh sb="2" eb="4">
      <t>ゴウケイ</t>
    </rPh>
    <phoneticPr fontId="1"/>
  </si>
  <si>
    <t>収支合計</t>
    <rPh sb="0" eb="2">
      <t>シュウシ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</si>
  <si>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</si>
  <si>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火</t>
  </si>
  <si>
    <t>通信費</t>
    <phoneticPr fontId="1"/>
  </si>
  <si>
    <t>木</t>
  </si>
  <si>
    <t>割合</t>
    <rPh sb="0" eb="2">
      <t>ワリアイ</t>
    </rPh>
    <phoneticPr fontId="1"/>
  </si>
  <si>
    <t>日</t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</si>
  <si>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</si>
  <si>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</si>
  <si>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</si>
  <si>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</si>
  <si>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</si>
  <si>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</si>
  <si>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</si>
  <si>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</si>
  <si>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</si>
  <si>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</si>
  <si>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</si>
  <si>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</si>
  <si>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  <rPh sb="1" eb="2">
      <t>ガツ</t>
    </rPh>
    <phoneticPr fontId="1"/>
  </si>
  <si>
    <t>家計費</t>
    <rPh sb="0" eb="2">
      <t>カケイ</t>
    </rPh>
    <rPh sb="2" eb="3">
      <t>ヒ</t>
    </rPh>
    <phoneticPr fontId="1"/>
  </si>
  <si>
    <t>水道光熱費</t>
    <phoneticPr fontId="1"/>
  </si>
  <si>
    <t>家具・家電</t>
    <rPh sb="0" eb="2">
      <t>カグ</t>
    </rPh>
    <rPh sb="3" eb="5">
      <t>カデン</t>
    </rPh>
    <phoneticPr fontId="1"/>
  </si>
  <si>
    <t>3月</t>
    <rPh sb="1" eb="2">
      <t>ガツ</t>
    </rPh>
    <phoneticPr fontId="1"/>
  </si>
  <si>
    <t>雑費</t>
    <rPh sb="0" eb="2">
      <t>ザッピ</t>
    </rPh>
    <phoneticPr fontId="1"/>
  </si>
  <si>
    <t>教育費・養育費</t>
    <rPh sb="4" eb="7">
      <t>ヨウイクヒ</t>
    </rPh>
    <phoneticPr fontId="1"/>
  </si>
  <si>
    <t>合計</t>
    <rPh sb="0" eb="2">
      <t>ゴウケイ</t>
    </rPh>
    <phoneticPr fontId="1"/>
  </si>
  <si>
    <t>冠婚葬祭・お祝い</t>
    <rPh sb="0" eb="4">
      <t>カンコンソウサイ</t>
    </rPh>
    <rPh sb="6" eb="7">
      <t>イワ</t>
    </rPh>
    <phoneticPr fontId="1"/>
  </si>
  <si>
    <t>その他収入</t>
    <rPh sb="2" eb="3">
      <t>タ</t>
    </rPh>
    <rPh sb="3" eb="5">
      <t>シュウニュウ</t>
    </rPh>
    <phoneticPr fontId="1"/>
  </si>
  <si>
    <t>4月</t>
    <rPh sb="1" eb="2">
      <t>ガツ</t>
    </rPh>
    <phoneticPr fontId="1"/>
  </si>
  <si>
    <t>人間ドック・医療費</t>
    <rPh sb="6" eb="9">
      <t>イリョウヒ</t>
    </rPh>
    <phoneticPr fontId="1"/>
  </si>
  <si>
    <t>平均</t>
    <rPh sb="0" eb="2">
      <t>ヘイキン</t>
    </rPh>
    <phoneticPr fontId="1"/>
  </si>
  <si>
    <t>実績</t>
    <rPh sb="0" eb="2">
      <t>ジッセキ</t>
    </rPh>
    <phoneticPr fontId="1"/>
  </si>
  <si>
    <t>金額</t>
  </si>
  <si>
    <t>年会費</t>
    <rPh sb="0" eb="3">
      <t>ネンカイヒ</t>
    </rPh>
    <phoneticPr fontId="1"/>
  </si>
  <si>
    <t>差額</t>
    <rPh sb="0" eb="2">
      <t>サガク</t>
    </rPh>
    <phoneticPr fontId="1"/>
  </si>
  <si>
    <t>割合</t>
    <rPh sb="0" eb="2">
      <t>ワリアイ</t>
    </rPh>
    <phoneticPr fontId="1"/>
  </si>
  <si>
    <t>旅行・レジャー</t>
    <phoneticPr fontId="1"/>
  </si>
  <si>
    <t>年収（手取り）</t>
    <rPh sb="3" eb="5">
      <t>テド</t>
    </rPh>
    <phoneticPr fontId="1"/>
  </si>
  <si>
    <t>備考</t>
    <rPh sb="0" eb="2">
      <t>ビコウ</t>
    </rPh>
    <phoneticPr fontId="1"/>
  </si>
  <si>
    <t>服飾</t>
    <rPh sb="0" eb="2">
      <t>フクショク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</si>
  <si>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</si>
  <si>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</si>
  <si>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ふるさと納税</t>
    <rPh sb="4" eb="6">
      <t>ノウゼイ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</si>
  <si>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</si>
  <si>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</si>
  <si>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ライフイベント</t>
    <phoneticPr fontId="1"/>
  </si>
  <si>
    <t>年収</t>
    <phoneticPr fontId="1"/>
  </si>
  <si>
    <t>養育</t>
    <rPh sb="0" eb="2">
      <t>ヨウイク</t>
    </rPh>
    <phoneticPr fontId="1"/>
  </si>
  <si>
    <t>資産残高</t>
    <rPh sb="0" eb="2">
      <t>シサン</t>
    </rPh>
    <phoneticPr fontId="1"/>
  </si>
  <si>
    <t>私立</t>
    <rPh sb="0" eb="2">
      <t>シリツ</t>
    </rPh>
    <phoneticPr fontId="1"/>
  </si>
  <si>
    <t>公立</t>
    <rPh sb="0" eb="2">
      <t>コウリツ</t>
    </rPh>
    <phoneticPr fontId="1"/>
  </si>
  <si>
    <t>私立・理</t>
    <rPh sb="0" eb="2">
      <t>シリツ</t>
    </rPh>
    <rPh sb="3" eb="4">
      <t>リ</t>
    </rPh>
    <phoneticPr fontId="1"/>
  </si>
  <si>
    <t>給与</t>
    <rPh sb="0" eb="2">
      <t>キュウヨ</t>
    </rPh>
    <phoneticPr fontId="1"/>
  </si>
  <si>
    <t>収支</t>
    <rPh sb="0" eb="2">
      <t>シュウシ</t>
    </rPh>
    <phoneticPr fontId="1"/>
  </si>
  <si>
    <t>投資合計</t>
    <phoneticPr fontId="1"/>
  </si>
  <si>
    <t>支出</t>
    <phoneticPr fontId="1"/>
  </si>
  <si>
    <t>実家支援金</t>
    <rPh sb="0" eb="2">
      <t>ジッカ</t>
    </rPh>
    <rPh sb="2" eb="5">
      <t>シエンキン</t>
    </rPh>
    <phoneticPr fontId="1"/>
  </si>
  <si>
    <t>帰省</t>
    <rPh sb="0" eb="2">
      <t>キセイ</t>
    </rPh>
    <phoneticPr fontId="1"/>
  </si>
  <si>
    <t>実家支援金</t>
    <phoneticPr fontId="1"/>
  </si>
  <si>
    <t>貯投率</t>
    <rPh sb="0" eb="1">
      <t>チョ</t>
    </rPh>
    <rPh sb="1" eb="2">
      <t>トウ</t>
    </rPh>
    <rPh sb="2" eb="3">
      <t>リツ</t>
    </rPh>
    <phoneticPr fontId="1"/>
  </si>
  <si>
    <t>収支（再掲）</t>
    <rPh sb="0" eb="2">
      <t>シュウシ</t>
    </rPh>
    <rPh sb="3" eb="5">
      <t>サイケイ</t>
    </rPh>
    <phoneticPr fontId="1"/>
  </si>
  <si>
    <t>投資</t>
    <phoneticPr fontId="1"/>
  </si>
  <si>
    <t>貯蓄</t>
    <rPh sb="0" eb="2">
      <t>チョチク</t>
    </rPh>
    <phoneticPr fontId="1"/>
  </si>
  <si>
    <t>月</t>
    <rPh sb="0" eb="1">
      <t>ツキ</t>
    </rPh>
    <phoneticPr fontId="1"/>
  </si>
  <si>
    <t>投資（ideco）</t>
    <rPh sb="0" eb="2">
      <t>トウシ</t>
    </rPh>
    <phoneticPr fontId="1"/>
  </si>
  <si>
    <t>教育費</t>
    <rPh sb="0" eb="3">
      <t>キョウイクヒ</t>
    </rPh>
    <phoneticPr fontId="1"/>
  </si>
  <si>
    <t>資産残高</t>
    <rPh sb="0" eb="2">
      <t>シサン</t>
    </rPh>
    <rPh sb="2" eb="4">
      <t>ザンダカ</t>
    </rPh>
    <phoneticPr fontId="1"/>
  </si>
  <si>
    <t>その他（配偶者拠出分等）</t>
    <rPh sb="2" eb="3">
      <t>タ</t>
    </rPh>
    <rPh sb="4" eb="7">
      <t>ハイグウシャ</t>
    </rPh>
    <rPh sb="7" eb="10">
      <t>キョシュツブン</t>
    </rPh>
    <rPh sb="10" eb="11">
      <t>トウ</t>
    </rPh>
    <phoneticPr fontId="1"/>
  </si>
  <si>
    <t>保険</t>
    <phoneticPr fontId="1"/>
  </si>
  <si>
    <t>家計費</t>
    <phoneticPr fontId="1"/>
  </si>
  <si>
    <t>残額</t>
    <rPh sb="0" eb="2">
      <t>ザンガク</t>
    </rPh>
    <phoneticPr fontId="1"/>
  </si>
  <si>
    <t>割合</t>
    <rPh sb="0" eb="2">
      <t>ワリアイ</t>
    </rPh>
    <phoneticPr fontId="1"/>
  </si>
  <si>
    <t>支出合計</t>
    <rPh sb="0" eb="4">
      <t>シシュツゴウケイ</t>
    </rPh>
    <phoneticPr fontId="1"/>
  </si>
  <si>
    <t>割合</t>
    <rPh sb="0" eb="2">
      <t>ワリアイ</t>
    </rPh>
    <phoneticPr fontId="1"/>
  </si>
  <si>
    <t>子ども特別費</t>
    <rPh sb="3" eb="5">
      <t>トクベツ</t>
    </rPh>
    <rPh sb="5" eb="6">
      <t>ヒ</t>
    </rPh>
    <phoneticPr fontId="1"/>
  </si>
  <si>
    <t>8月</t>
    <rPh sb="1" eb="2">
      <t>ガツ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</si>
  <si>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</si>
  <si>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</si>
  <si>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6月</t>
    <rPh sb="1" eb="2">
      <t>ガツ</t>
    </rPh>
    <phoneticPr fontId="1"/>
  </si>
  <si>
    <t>9月</t>
    <rPh sb="1" eb="2">
      <t>ガツ</t>
    </rPh>
    <phoneticPr fontId="1"/>
  </si>
  <si>
    <t>5月</t>
    <rPh sb="1" eb="2">
      <t>ガツ</t>
    </rPh>
    <phoneticPr fontId="1"/>
  </si>
  <si>
    <t>金</t>
    <phoneticPr fontId="1"/>
  </si>
  <si>
    <t>介護・支援</t>
    <rPh sb="3" eb="5">
      <t>シエン</t>
    </rPh>
    <phoneticPr fontId="1"/>
  </si>
  <si>
    <t>社会保険等</t>
    <rPh sb="0" eb="2">
      <t>シャカイ</t>
    </rPh>
    <rPh sb="2" eb="4">
      <t>ホケン</t>
    </rPh>
    <rPh sb="4" eb="5">
      <t>トウ</t>
    </rPh>
    <phoneticPr fontId="1"/>
  </si>
  <si>
    <t>7月</t>
    <rPh sb="1" eb="2">
      <t>ガツ</t>
    </rPh>
    <phoneticPr fontId="1"/>
  </si>
  <si>
    <t>投資（持株会）</t>
    <rPh sb="0" eb="2">
      <t>トウシ</t>
    </rPh>
    <rPh sb="3" eb="6">
      <t>モチカブカイ</t>
    </rPh>
    <phoneticPr fontId="1"/>
  </si>
  <si>
    <t>投資（NISA・特定）</t>
    <rPh sb="0" eb="2">
      <t>トウシ</t>
    </rPh>
    <rPh sb="8" eb="10">
      <t>トクテイ</t>
    </rPh>
    <phoneticPr fontId="1"/>
  </si>
  <si>
    <t>10月</t>
    <rPh sb="2" eb="3">
      <t>ガツ</t>
    </rPh>
    <phoneticPr fontId="1"/>
  </si>
  <si>
    <t>火</t>
    <phoneticPr fontId="1"/>
  </si>
  <si>
    <t>土</t>
    <rPh sb="0" eb="1">
      <t>ド</t>
    </rPh>
    <phoneticPr fontId="1"/>
  </si>
  <si>
    <t>土</t>
    <rPh sb="0" eb="1">
      <t>ド</t>
    </rPh>
    <phoneticPr fontId="1"/>
  </si>
  <si>
    <t>養育費</t>
    <rPh sb="0" eb="3">
      <t>ヨウイクヒ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</si>
  <si>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</si>
  <si>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</si>
  <si>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保育</t>
    <rPh sb="0" eb="2">
      <t>ホイク</t>
    </rPh>
    <phoneticPr fontId="1"/>
  </si>
  <si>
    <t>私立・文</t>
    <rPh sb="0" eb="2">
      <t>シリツ</t>
    </rPh>
    <rPh sb="3" eb="4">
      <t>ブン</t>
    </rPh>
    <phoneticPr fontId="1"/>
  </si>
  <si>
    <t>公立・文</t>
    <rPh sb="0" eb="2">
      <t>コウリツ</t>
    </rPh>
    <rPh sb="3" eb="4">
      <t>ブン</t>
    </rPh>
    <phoneticPr fontId="1"/>
  </si>
  <si>
    <t>公立・理</t>
    <rPh sb="3" eb="4">
      <t>リ</t>
    </rPh>
    <phoneticPr fontId="1"/>
  </si>
  <si>
    <t>大学院</t>
    <rPh sb="2" eb="3">
      <t>イン</t>
    </rPh>
    <phoneticPr fontId="1"/>
  </si>
  <si>
    <t>文系</t>
    <rPh sb="0" eb="2">
      <t>ブンケイ</t>
    </rPh>
    <phoneticPr fontId="1"/>
  </si>
  <si>
    <t>理系</t>
    <rPh sb="0" eb="2">
      <t>リケイ</t>
    </rPh>
    <phoneticPr fontId="1"/>
  </si>
  <si>
    <t>特別出費</t>
    <rPh sb="0" eb="4">
      <t>トクベツシュッピ</t>
    </rPh>
    <phoneticPr fontId="1"/>
  </si>
  <si>
    <t>特別収入</t>
    <rPh sb="0" eb="2">
      <t>トクベツ</t>
    </rPh>
    <rPh sb="2" eb="4">
      <t>シュウニュウ</t>
    </rPh>
    <phoneticPr fontId="1"/>
  </si>
  <si>
    <t>【予定】</t>
    <rPh sb="1" eb="3">
      <t>ヨテイ</t>
    </rPh>
    <phoneticPr fontId="1"/>
  </si>
  <si>
    <t>【実績】</t>
    <rPh sb="1" eb="3">
      <t>ジッセキ</t>
    </rPh>
    <phoneticPr fontId="1"/>
  </si>
  <si>
    <t>第2子</t>
    <phoneticPr fontId="1"/>
  </si>
  <si>
    <t>利率</t>
    <rPh sb="0" eb="2">
      <t>リリツ</t>
    </rPh>
    <phoneticPr fontId="1"/>
  </si>
  <si>
    <t>現金</t>
    <rPh sb="0" eb="2">
      <t>ゲンキン</t>
    </rPh>
    <phoneticPr fontId="1"/>
  </si>
  <si>
    <t>【年単位支出総括表（単位：万円）】</t>
    <rPh sb="1" eb="6">
      <t>ネンタンイシシュツ</t>
    </rPh>
    <rPh sb="6" eb="9">
      <t>ソウカツヒョウ</t>
    </rPh>
    <rPh sb="10" eb="12">
      <t>タンイ</t>
    </rPh>
    <rPh sb="13" eb="15">
      <t>マンエン</t>
    </rPh>
    <phoneticPr fontId="1"/>
  </si>
  <si>
    <t>【費用細目】</t>
    <rPh sb="1" eb="3">
      <t>ヒヨウ</t>
    </rPh>
    <rPh sb="3" eb="5">
      <t>サイモク</t>
    </rPh>
    <phoneticPr fontId="1"/>
  </si>
  <si>
    <t>【旅行細目】</t>
    <rPh sb="1" eb="3">
      <t>リョコウ</t>
    </rPh>
    <rPh sb="3" eb="5">
      <t>サイモク</t>
    </rPh>
    <phoneticPr fontId="1"/>
  </si>
  <si>
    <t>【その他収入細目】</t>
    <rPh sb="3" eb="4">
      <t>タ</t>
    </rPh>
    <rPh sb="4" eb="6">
      <t>シュウニュウ</t>
    </rPh>
    <rPh sb="6" eb="8">
      <t>サイモク</t>
    </rPh>
    <phoneticPr fontId="1"/>
  </si>
  <si>
    <t>【家計費総括表】</t>
    <rPh sb="1" eb="4">
      <t>カケイヒ</t>
    </rPh>
    <rPh sb="4" eb="7">
      <t>ソウカツヒョウ</t>
    </rPh>
    <phoneticPr fontId="1"/>
  </si>
  <si>
    <t>【家計費総括表（簡易版）】</t>
    <rPh sb="1" eb="4">
      <t>カケイヒ</t>
    </rPh>
    <rPh sb="4" eb="7">
      <t>ソウカツヒョウ</t>
    </rPh>
    <rPh sb="8" eb="11">
      <t>カンイバン</t>
    </rPh>
    <phoneticPr fontId="1"/>
  </si>
  <si>
    <t>【生涯設計集計用】</t>
    <rPh sb="1" eb="3">
      <t>ショウガイ</t>
    </rPh>
    <rPh sb="3" eb="5">
      <t>セッケイ</t>
    </rPh>
    <rPh sb="5" eb="8">
      <t>シュウケイヨウ</t>
    </rPh>
    <phoneticPr fontId="1"/>
  </si>
  <si>
    <t>水</t>
    <rPh sb="0" eb="1">
      <t>スイ</t>
    </rPh>
    <phoneticPr fontId="1"/>
  </si>
  <si>
    <t>保険料</t>
    <phoneticPr fontId="1"/>
  </si>
  <si>
    <t>第3子</t>
    <phoneticPr fontId="1"/>
  </si>
  <si>
    <t>一時支出</t>
    <rPh sb="0" eb="2">
      <t>イチジ</t>
    </rPh>
    <rPh sb="2" eb="4">
      <t>シシュツ</t>
    </rPh>
    <phoneticPr fontId="1"/>
  </si>
  <si>
    <t>目標</t>
    <rPh sb="0" eb="2">
      <t>モクヒョウ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</si>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</sst>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 ;[Red]\-#,##0\ "/>
    <numFmt numFmtId="178" formatCode="#,##0_);[Red]\(#,##0\)"/>
    <numFmt numFmtId="179" formatCode="0.0_ "/>
    <numFmt numFmtId="180" formatCode="0_ ;[Red]\-0\ "/>
    <numFmt numFmtId="181" formatCode="0.0%"/>
    <numFmt numFmtId="182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rgb="FFFFFFFF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Meiryo UI"/>
      <family val="3"/>
      <charset val="128"/>
    </font>
    <font>
      <b/>
      <sz val="12"/>
      <color theme="0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textRotation="255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6" borderId="8" xfId="0" applyFill="1" applyBorder="1">
      <alignment vertical="center"/>
    </xf>
    <xf numFmtId="0" fontId="0" fillId="7" borderId="8" xfId="0" applyFill="1" applyBorder="1">
      <alignment vertical="center"/>
    </xf>
    <xf numFmtId="0" fontId="0" fillId="4" borderId="8" xfId="0" applyFill="1" applyBorder="1">
      <alignment vertical="center"/>
    </xf>
    <xf numFmtId="0" fontId="0" fillId="9" borderId="8" xfId="0" applyFill="1" applyBorder="1">
      <alignment vertical="center"/>
    </xf>
    <xf numFmtId="0" fontId="0" fillId="10" borderId="8" xfId="0" applyFill="1" applyBorder="1">
      <alignment vertical="center"/>
    </xf>
    <xf numFmtId="0" fontId="4" fillId="5" borderId="8" xfId="0" applyFont="1" applyFill="1" applyBorder="1">
      <alignment vertical="center"/>
    </xf>
    <xf numFmtId="0" fontId="2" fillId="4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7" borderId="0" xfId="0" applyFill="1">
      <alignment vertical="center"/>
    </xf>
    <xf numFmtId="0" fontId="0" fillId="7" borderId="0" xfId="0" applyFill="1" applyAlignment="1">
      <alignment vertical="center" shrinkToFit="1"/>
    </xf>
    <xf numFmtId="9" fontId="0" fillId="0" borderId="8" xfId="0" applyNumberFormat="1" applyBorder="1">
      <alignment vertical="center"/>
    </xf>
    <xf numFmtId="177" fontId="0" fillId="6" borderId="8" xfId="0" applyNumberFormat="1" applyFill="1" applyBorder="1">
      <alignment vertical="center"/>
    </xf>
    <xf numFmtId="177" fontId="0" fillId="0" borderId="8" xfId="0" applyNumberFormat="1" applyBorder="1">
      <alignment vertical="center"/>
    </xf>
    <xf numFmtId="177" fontId="0" fillId="0" borderId="0" xfId="0" applyNumberFormat="1">
      <alignment vertical="center"/>
    </xf>
    <xf numFmtId="0" fontId="0" fillId="13" borderId="8" xfId="0" applyFill="1" applyBorder="1">
      <alignment vertical="center"/>
    </xf>
    <xf numFmtId="178" fontId="0" fillId="0" borderId="0" xfId="0" applyNumberFormat="1">
      <alignment vertical="center"/>
    </xf>
    <xf numFmtId="178" fontId="0" fillId="7" borderId="0" xfId="0" applyNumberFormat="1" applyFill="1">
      <alignment vertical="center"/>
    </xf>
    <xf numFmtId="178" fontId="0" fillId="0" borderId="8" xfId="0" applyNumberFormat="1" applyBorder="1">
      <alignment vertical="center"/>
    </xf>
    <xf numFmtId="179" fontId="0" fillId="0" borderId="8" xfId="0" applyNumberFormat="1" applyBorder="1">
      <alignment vertical="center"/>
    </xf>
    <xf numFmtId="179" fontId="0" fillId="14" borderId="8" xfId="0" applyNumberFormat="1" applyFill="1" applyBorder="1">
      <alignment vertical="center"/>
    </xf>
    <xf numFmtId="179" fontId="0" fillId="3" borderId="8" xfId="0" applyNumberFormat="1" applyFill="1" applyBorder="1">
      <alignment vertical="center"/>
    </xf>
    <xf numFmtId="180" fontId="5" fillId="2" borderId="3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180" fontId="5" fillId="9" borderId="1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180" fontId="5" fillId="11" borderId="1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>
      <alignment vertical="center"/>
    </xf>
    <xf numFmtId="177" fontId="0" fillId="13" borderId="8" xfId="0" applyNumberFormat="1" applyFill="1" applyBorder="1">
      <alignment vertical="center"/>
    </xf>
    <xf numFmtId="56" fontId="0" fillId="0" borderId="8" xfId="0" applyNumberFormat="1" applyBorder="1">
      <alignment vertical="center"/>
    </xf>
    <xf numFmtId="9" fontId="0" fillId="13" borderId="8" xfId="0" applyNumberFormat="1" applyFill="1" applyBorder="1">
      <alignment vertical="center"/>
    </xf>
    <xf numFmtId="0" fontId="0" fillId="8" borderId="11" xfId="0" applyFill="1" applyBorder="1">
      <alignment vertical="center"/>
    </xf>
    <xf numFmtId="0" fontId="0" fillId="9" borderId="12" xfId="0" applyFill="1" applyBorder="1">
      <alignment vertical="center"/>
    </xf>
    <xf numFmtId="0" fontId="0" fillId="0" borderId="12" xfId="0" applyBorder="1">
      <alignment vertical="center"/>
    </xf>
    <xf numFmtId="179" fontId="0" fillId="0" borderId="12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20" xfId="0" applyNumberFormat="1" applyBorder="1">
      <alignment vertical="center"/>
    </xf>
    <xf numFmtId="181" fontId="0" fillId="0" borderId="17" xfId="0" applyNumberFormat="1" applyBorder="1">
      <alignment vertical="center"/>
    </xf>
    <xf numFmtId="181" fontId="0" fillId="0" borderId="8" xfId="0" applyNumberFormat="1" applyBorder="1">
      <alignment vertical="center"/>
    </xf>
    <xf numFmtId="181" fontId="0" fillId="0" borderId="20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14" borderId="8" xfId="0" applyNumberFormat="1" applyFill="1" applyBorder="1">
      <alignment vertical="center"/>
    </xf>
    <xf numFmtId="181" fontId="0" fillId="3" borderId="8" xfId="0" applyNumberFormat="1" applyFill="1" applyBorder="1">
      <alignment vertical="center"/>
    </xf>
    <xf numFmtId="0" fontId="6" fillId="5" borderId="8" xfId="0" applyFont="1" applyFill="1" applyBorder="1">
      <alignment vertical="center"/>
    </xf>
    <xf numFmtId="0" fontId="6" fillId="10" borderId="8" xfId="0" applyFont="1" applyFill="1" applyBorder="1">
      <alignment vertical="center"/>
    </xf>
    <xf numFmtId="0" fontId="6" fillId="11" borderId="10" xfId="0" applyFont="1" applyFill="1" applyBorder="1">
      <alignment vertical="center"/>
    </xf>
    <xf numFmtId="177" fontId="6" fillId="0" borderId="8" xfId="0" applyNumberFormat="1" applyFont="1" applyBorder="1">
      <alignment vertical="center"/>
    </xf>
    <xf numFmtId="0" fontId="6" fillId="8" borderId="8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11" borderId="9" xfId="0" applyFont="1" applyFill="1" applyBorder="1">
      <alignment vertical="center"/>
    </xf>
    <xf numFmtId="0" fontId="0" fillId="0" borderId="8" xfId="0" applyBorder="1" applyAlignment="1">
      <alignment vertical="center" shrinkToFit="1"/>
    </xf>
    <xf numFmtId="0" fontId="6" fillId="6" borderId="9" xfId="0" applyFont="1" applyFill="1" applyBorder="1">
      <alignment vertical="center"/>
    </xf>
    <xf numFmtId="0" fontId="6" fillId="6" borderId="10" xfId="0" applyFont="1" applyFill="1" applyBorder="1">
      <alignment vertical="center"/>
    </xf>
    <xf numFmtId="0" fontId="6" fillId="12" borderId="9" xfId="0" applyFont="1" applyFill="1" applyBorder="1">
      <alignment vertical="center"/>
    </xf>
    <xf numFmtId="0" fontId="6" fillId="12" borderId="10" xfId="0" applyFont="1" applyFill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12" xfId="0" applyBorder="1" applyAlignment="1">
      <alignment vertical="center" shrinkToFit="1"/>
    </xf>
    <xf numFmtId="0" fontId="0" fillId="7" borderId="20" xfId="0" applyFill="1" applyBorder="1">
      <alignment vertical="center"/>
    </xf>
    <xf numFmtId="0" fontId="0" fillId="7" borderId="20" xfId="0" applyFill="1" applyBorder="1" applyAlignment="1">
      <alignment vertical="center" shrinkToFit="1"/>
    </xf>
    <xf numFmtId="178" fontId="0" fillId="7" borderId="20" xfId="0" applyNumberFormat="1" applyFill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6" fontId="0" fillId="7" borderId="8" xfId="0" applyNumberFormat="1" applyFill="1" applyBorder="1" applyAlignment="1">
      <alignment vertical="center" shrinkToFit="1"/>
    </xf>
    <xf numFmtId="0" fontId="2" fillId="6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shrinkToFit="1"/>
    </xf>
    <xf numFmtId="180" fontId="7" fillId="2" borderId="3" xfId="0" applyNumberFormat="1" applyFont="1" applyFill="1" applyBorder="1" applyAlignment="1">
      <alignment horizontal="center" vertical="center" wrapText="1"/>
    </xf>
    <xf numFmtId="180" fontId="7" fillId="9" borderId="1" xfId="0" applyNumberFormat="1" applyFont="1" applyFill="1" applyBorder="1" applyAlignment="1">
      <alignment horizontal="center" vertical="center" wrapText="1"/>
    </xf>
    <xf numFmtId="180" fontId="8" fillId="15" borderId="1" xfId="0" applyNumberFormat="1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0" fontId="2" fillId="4" borderId="3" xfId="0" applyFont="1" applyFill="1" applyBorder="1" applyAlignment="1">
      <alignment vertical="center" shrinkToFit="1"/>
    </xf>
    <xf numFmtId="0" fontId="2" fillId="9" borderId="1" xfId="0" applyFont="1" applyFill="1" applyBorder="1" applyAlignment="1">
      <alignment vertical="center" shrinkToFit="1"/>
    </xf>
    <xf numFmtId="0" fontId="2" fillId="7" borderId="1" xfId="0" applyFont="1" applyFill="1" applyBorder="1" applyAlignment="1">
      <alignment vertical="center" shrinkToFit="1"/>
    </xf>
    <xf numFmtId="0" fontId="2" fillId="9" borderId="3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11" borderId="2" xfId="0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178" fontId="0" fillId="0" borderId="12" xfId="0" applyNumberFormat="1" applyBorder="1" applyAlignment="1">
      <alignment vertical="center" shrinkToFit="1"/>
    </xf>
    <xf numFmtId="178" fontId="0" fillId="0" borderId="8" xfId="0" applyNumberFormat="1" applyBorder="1" applyAlignment="1">
      <alignment vertical="center" shrinkToFit="1"/>
    </xf>
    <xf numFmtId="178" fontId="0" fillId="14" borderId="8" xfId="0" applyNumberFormat="1" applyFill="1" applyBorder="1" applyAlignment="1">
      <alignment vertical="center" shrinkToFit="1"/>
    </xf>
    <xf numFmtId="178" fontId="0" fillId="3" borderId="8" xfId="0" applyNumberFormat="1" applyFill="1" applyBorder="1" applyAlignment="1">
      <alignment vertical="center" shrinkToFit="1"/>
    </xf>
    <xf numFmtId="178" fontId="0" fillId="4" borderId="8" xfId="0" applyNumberFormat="1" applyFill="1" applyBorder="1" applyAlignment="1">
      <alignment vertical="center" shrinkToFit="1"/>
    </xf>
    <xf numFmtId="178" fontId="0" fillId="11" borderId="15" xfId="0" applyNumberFormat="1" applyFill="1" applyBorder="1" applyAlignment="1">
      <alignment vertical="center" shrinkToFit="1"/>
    </xf>
    <xf numFmtId="178" fontId="0" fillId="11" borderId="22" xfId="0" applyNumberFormat="1" applyFill="1" applyBorder="1" applyAlignment="1">
      <alignment vertical="center" shrinkToFit="1"/>
    </xf>
    <xf numFmtId="178" fontId="0" fillId="11" borderId="9" xfId="0" applyNumberFormat="1" applyFill="1" applyBorder="1" applyAlignment="1">
      <alignment vertical="center" shrinkToFit="1"/>
    </xf>
    <xf numFmtId="178" fontId="0" fillId="11" borderId="26" xfId="0" applyNumberFormat="1" applyFill="1" applyBorder="1" applyAlignment="1">
      <alignment vertical="center" shrinkToFit="1"/>
    </xf>
    <xf numFmtId="0" fontId="0" fillId="16" borderId="22" xfId="0" applyFill="1" applyBorder="1">
      <alignment vertical="center"/>
    </xf>
    <xf numFmtId="0" fontId="0" fillId="16" borderId="23" xfId="0" applyFill="1" applyBorder="1">
      <alignment vertical="center"/>
    </xf>
    <xf numFmtId="178" fontId="0" fillId="5" borderId="20" xfId="0" applyNumberFormat="1" applyFill="1" applyBorder="1" applyAlignment="1">
      <alignment vertical="center" shrinkToFit="1"/>
    </xf>
    <xf numFmtId="178" fontId="0" fillId="4" borderId="12" xfId="0" applyNumberFormat="1" applyFill="1" applyBorder="1" applyAlignment="1">
      <alignment vertical="center" shrinkToFit="1"/>
    </xf>
    <xf numFmtId="178" fontId="0" fillId="0" borderId="17" xfId="0" applyNumberFormat="1" applyBorder="1" applyAlignment="1">
      <alignment vertical="center" shrinkToFit="1"/>
    </xf>
    <xf numFmtId="56" fontId="0" fillId="0" borderId="8" xfId="0" applyNumberFormat="1" applyBorder="1" applyAlignment="1">
      <alignment vertical="center" shrinkToFit="1"/>
    </xf>
    <xf numFmtId="0" fontId="0" fillId="8" borderId="20" xfId="0" applyFill="1" applyBorder="1">
      <alignment vertical="center"/>
    </xf>
    <xf numFmtId="178" fontId="0" fillId="0" borderId="0" xfId="0" applyNumberFormat="1" applyAlignment="1">
      <alignment vertical="center" shrinkToFit="1"/>
    </xf>
    <xf numFmtId="182" fontId="0" fillId="0" borderId="12" xfId="0" applyNumberFormat="1" applyBorder="1">
      <alignment vertical="center"/>
    </xf>
    <xf numFmtId="182" fontId="0" fillId="0" borderId="8" xfId="0" applyNumberFormat="1" applyBorder="1">
      <alignment vertical="center"/>
    </xf>
    <xf numFmtId="182" fontId="0" fillId="0" borderId="0" xfId="0" applyNumberFormat="1">
      <alignment vertical="center"/>
    </xf>
    <xf numFmtId="178" fontId="0" fillId="7" borderId="8" xfId="0" applyNumberFormat="1" applyFill="1" applyBorder="1" applyAlignment="1">
      <alignment vertical="center" shrinkToFit="1"/>
    </xf>
    <xf numFmtId="178" fontId="0" fillId="14" borderId="25" xfId="0" applyNumberFormat="1" applyFill="1" applyBorder="1" applyAlignment="1">
      <alignment vertical="center" shrinkToFit="1"/>
    </xf>
    <xf numFmtId="176" fontId="0" fillId="0" borderId="8" xfId="0" applyNumberFormat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181" fontId="0" fillId="14" borderId="25" xfId="0" applyNumberFormat="1" applyFill="1" applyBorder="1" applyAlignment="1">
      <alignment vertical="center" shrinkToFit="1"/>
    </xf>
    <xf numFmtId="181" fontId="0" fillId="0" borderId="12" xfId="0" applyNumberFormat="1" applyBorder="1" applyAlignment="1">
      <alignment vertical="center" shrinkToFit="1"/>
    </xf>
    <xf numFmtId="181" fontId="0" fillId="0" borderId="8" xfId="0" applyNumberFormat="1" applyBorder="1" applyAlignment="1">
      <alignment vertical="center" shrinkToFit="1"/>
    </xf>
    <xf numFmtId="181" fontId="0" fillId="14" borderId="8" xfId="0" applyNumberFormat="1" applyFill="1" applyBorder="1" applyAlignment="1">
      <alignment vertical="center" shrinkToFit="1"/>
    </xf>
    <xf numFmtId="181" fontId="0" fillId="3" borderId="8" xfId="0" applyNumberFormat="1" applyFill="1" applyBorder="1" applyAlignment="1">
      <alignment vertical="center" shrinkToFit="1"/>
    </xf>
    <xf numFmtId="181" fontId="0" fillId="4" borderId="8" xfId="0" applyNumberFormat="1" applyFill="1" applyBorder="1" applyAlignment="1">
      <alignment vertical="center" shrinkToFit="1"/>
    </xf>
    <xf numFmtId="181" fontId="0" fillId="7" borderId="8" xfId="0" applyNumberFormat="1" applyFill="1" applyBorder="1" applyAlignment="1">
      <alignment vertical="center" shrinkToFit="1"/>
    </xf>
    <xf numFmtId="0" fontId="0" fillId="11" borderId="8" xfId="0" applyFill="1" applyBorder="1">
      <alignment vertical="center"/>
    </xf>
    <xf numFmtId="181" fontId="0" fillId="0" borderId="17" xfId="0" applyNumberFormat="1" applyBorder="1" applyAlignment="1">
      <alignment vertical="center" shrinkToFit="1"/>
    </xf>
    <xf numFmtId="0" fontId="2" fillId="9" borderId="8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182" fontId="0" fillId="7" borderId="20" xfId="0" applyNumberFormat="1" applyFill="1" applyBorder="1">
      <alignment vertical="center"/>
    </xf>
    <xf numFmtId="176" fontId="0" fillId="7" borderId="20" xfId="0" applyNumberFormat="1" applyFill="1" applyBorder="1" applyAlignment="1">
      <alignment vertical="center" shrinkToFit="1"/>
    </xf>
    <xf numFmtId="179" fontId="0" fillId="3" borderId="8" xfId="0" applyNumberFormat="1" applyFill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2" fillId="3" borderId="1" xfId="0" applyFont="1" applyFill="1" applyBorder="1" applyAlignment="1">
      <alignment vertical="center" wrapText="1"/>
    </xf>
    <xf numFmtId="181" fontId="2" fillId="0" borderId="0" xfId="0" applyNumberFormat="1" applyFont="1">
      <alignment vertical="center"/>
    </xf>
    <xf numFmtId="181" fontId="0" fillId="4" borderId="20" xfId="0" applyNumberFormat="1" applyFill="1" applyBorder="1" applyAlignment="1">
      <alignment vertical="center" shrinkToFit="1"/>
    </xf>
    <xf numFmtId="178" fontId="0" fillId="4" borderId="20" xfId="0" applyNumberFormat="1" applyFill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80" fontId="8" fillId="17" borderId="1" xfId="0" applyNumberFormat="1" applyFont="1" applyFill="1" applyBorder="1" applyAlignment="1">
      <alignment horizontal="center" vertical="center" wrapText="1"/>
    </xf>
    <xf numFmtId="182" fontId="0" fillId="7" borderId="11" xfId="0" applyNumberFormat="1" applyFill="1" applyBorder="1">
      <alignment vertical="center"/>
    </xf>
    <xf numFmtId="0" fontId="0" fillId="7" borderId="11" xfId="0" applyFill="1" applyBorder="1">
      <alignment vertical="center"/>
    </xf>
    <xf numFmtId="176" fontId="0" fillId="7" borderId="11" xfId="0" applyNumberFormat="1" applyFill="1" applyBorder="1" applyAlignment="1">
      <alignment vertical="center" shrinkToFit="1"/>
    </xf>
    <xf numFmtId="178" fontId="0" fillId="7" borderId="11" xfId="0" applyNumberFormat="1" applyFill="1" applyBorder="1" applyAlignment="1">
      <alignment vertical="center" shrinkToFit="1"/>
    </xf>
    <xf numFmtId="180" fontId="2" fillId="0" borderId="3" xfId="0" applyNumberFormat="1" applyFont="1" applyBorder="1" applyAlignment="1">
      <alignment horizontal="center" vertical="center" wrapText="1"/>
    </xf>
    <xf numFmtId="3" fontId="0" fillId="0" borderId="8" xfId="0" applyNumberFormat="1" applyBorder="1">
      <alignment vertical="center"/>
    </xf>
    <xf numFmtId="0" fontId="3" fillId="18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80" fontId="7" fillId="0" borderId="3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28" xfId="0" applyNumberFormat="1" applyFont="1" applyBorder="1" applyAlignment="1">
      <alignment horizontal="center" vertical="center" wrapText="1"/>
    </xf>
    <xf numFmtId="9" fontId="2" fillId="0" borderId="0" xfId="0" applyNumberFormat="1" applyFont="1">
      <alignment vertical="center"/>
    </xf>
    <xf numFmtId="180" fontId="5" fillId="2" borderId="28" xfId="0" applyNumberFormat="1" applyFont="1" applyFill="1" applyBorder="1" applyAlignment="1">
      <alignment horizontal="center" vertical="center" wrapText="1"/>
    </xf>
    <xf numFmtId="180" fontId="5" fillId="11" borderId="3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179" fontId="0" fillId="0" borderId="0" xfId="0" applyNumberFormat="1" applyAlignment="1">
      <alignment vertical="center" shrinkToFit="1"/>
    </xf>
    <xf numFmtId="179" fontId="0" fillId="0" borderId="0" xfId="0" applyNumberFormat="1">
      <alignment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vertical="center" shrinkToFit="1"/>
    </xf>
    <xf numFmtId="0" fontId="0" fillId="0" borderId="0" xfId="0" applyAlignment="1">
      <alignment horizontal="left" vertical="center"/>
    </xf>
    <xf numFmtId="9" fontId="0" fillId="13" borderId="9" xfId="0" applyNumberFormat="1" applyFill="1" applyBorder="1">
      <alignment vertical="center"/>
    </xf>
    <xf numFmtId="177" fontId="0" fillId="0" borderId="10" xfId="0" applyNumberFormat="1" applyBorder="1">
      <alignment vertical="center"/>
    </xf>
    <xf numFmtId="177" fontId="0" fillId="6" borderId="11" xfId="0" applyNumberFormat="1" applyFill="1" applyBorder="1">
      <alignment vertical="center"/>
    </xf>
    <xf numFmtId="177" fontId="0" fillId="0" borderId="12" xfId="0" applyNumberFormat="1" applyBorder="1">
      <alignment vertical="center"/>
    </xf>
    <xf numFmtId="177" fontId="0" fillId="0" borderId="39" xfId="0" applyNumberFormat="1" applyBorder="1">
      <alignment vertical="center"/>
    </xf>
    <xf numFmtId="9" fontId="0" fillId="0" borderId="9" xfId="0" applyNumberFormat="1" applyBorder="1">
      <alignment vertical="center"/>
    </xf>
    <xf numFmtId="177" fontId="0" fillId="0" borderId="40" xfId="0" applyNumberFormat="1" applyBorder="1">
      <alignment vertical="center"/>
    </xf>
    <xf numFmtId="0" fontId="6" fillId="7" borderId="9" xfId="0" applyFont="1" applyFill="1" applyBorder="1">
      <alignment vertical="center"/>
    </xf>
    <xf numFmtId="177" fontId="6" fillId="6" borderId="11" xfId="0" applyNumberFormat="1" applyFont="1" applyFill="1" applyBorder="1">
      <alignment vertical="center"/>
    </xf>
    <xf numFmtId="177" fontId="6" fillId="0" borderId="12" xfId="0" applyNumberFormat="1" applyFont="1" applyBorder="1">
      <alignment vertical="center"/>
    </xf>
    <xf numFmtId="177" fontId="6" fillId="0" borderId="39" xfId="0" applyNumberFormat="1" applyFont="1" applyBorder="1">
      <alignment vertical="center"/>
    </xf>
    <xf numFmtId="181" fontId="0" fillId="0" borderId="22" xfId="0" applyNumberFormat="1" applyBorder="1" applyAlignment="1">
      <alignment vertical="center" shrinkToFit="1"/>
    </xf>
    <xf numFmtId="178" fontId="0" fillId="0" borderId="23" xfId="0" applyNumberFormat="1" applyBorder="1" applyAlignment="1">
      <alignment vertical="center" shrinkToFit="1"/>
    </xf>
    <xf numFmtId="178" fontId="0" fillId="0" borderId="24" xfId="0" applyNumberFormat="1" applyBorder="1" applyAlignment="1">
      <alignment vertical="center" shrinkToFit="1"/>
    </xf>
    <xf numFmtId="181" fontId="0" fillId="0" borderId="9" xfId="0" applyNumberFormat="1" applyBorder="1" applyAlignment="1">
      <alignment vertical="center" shrinkToFit="1"/>
    </xf>
    <xf numFmtId="178" fontId="0" fillId="0" borderId="10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30" xfId="0" applyNumberFormat="1" applyBorder="1" applyAlignment="1">
      <alignment vertical="center" shrinkToFit="1"/>
    </xf>
    <xf numFmtId="178" fontId="0" fillId="0" borderId="31" xfId="0" applyNumberFormat="1" applyBorder="1" applyAlignment="1">
      <alignment vertical="center" shrinkToFit="1"/>
    </xf>
    <xf numFmtId="178" fontId="0" fillId="0" borderId="32" xfId="0" applyNumberFormat="1" applyBorder="1" applyAlignment="1">
      <alignment vertical="center" shrinkToFit="1"/>
    </xf>
    <xf numFmtId="178" fontId="0" fillId="0" borderId="41" xfId="0" applyNumberFormat="1" applyBorder="1" applyAlignment="1">
      <alignment vertical="center" shrinkToFit="1"/>
    </xf>
    <xf numFmtId="178" fontId="0" fillId="0" borderId="33" xfId="0" applyNumberFormat="1" applyBorder="1" applyAlignment="1">
      <alignment vertical="center" shrinkToFit="1"/>
    </xf>
    <xf numFmtId="178" fontId="0" fillId="0" borderId="34" xfId="0" applyNumberFormat="1" applyBorder="1" applyAlignment="1">
      <alignment vertical="center" shrinkToFit="1"/>
    </xf>
    <xf numFmtId="178" fontId="0" fillId="0" borderId="42" xfId="0" applyNumberFormat="1" applyBorder="1" applyAlignment="1">
      <alignment vertical="center" shrinkToFit="1"/>
    </xf>
    <xf numFmtId="178" fontId="0" fillId="14" borderId="11" xfId="0" applyNumberFormat="1" applyFill="1" applyBorder="1" applyAlignment="1">
      <alignment vertical="center" shrinkToFit="1"/>
    </xf>
    <xf numFmtId="178" fontId="0" fillId="4" borderId="25" xfId="0" applyNumberFormat="1" applyFill="1" applyBorder="1" applyAlignment="1">
      <alignment vertical="center" shrinkToFit="1"/>
    </xf>
    <xf numFmtId="178" fontId="0" fillId="0" borderId="37" xfId="0" applyNumberFormat="1" applyBorder="1" applyAlignment="1">
      <alignment vertical="center" shrinkToFit="1"/>
    </xf>
    <xf numFmtId="178" fontId="0" fillId="0" borderId="35" xfId="0" applyNumberFormat="1" applyBorder="1" applyAlignment="1">
      <alignment vertical="center" shrinkToFit="1"/>
    </xf>
    <xf numFmtId="178" fontId="0" fillId="0" borderId="36" xfId="0" applyNumberFormat="1" applyBorder="1" applyAlignment="1">
      <alignment vertical="center" shrinkToFit="1"/>
    </xf>
    <xf numFmtId="178" fontId="0" fillId="13" borderId="8" xfId="0" applyNumberFormat="1" applyFill="1" applyBorder="1" applyAlignment="1">
      <alignment vertical="center" shrinkToFit="1"/>
    </xf>
    <xf numFmtId="0" fontId="0" fillId="9" borderId="22" xfId="0" applyFill="1" applyBorder="1">
      <alignment vertical="center"/>
    </xf>
    <xf numFmtId="0" fontId="0" fillId="9" borderId="9" xfId="0" applyFill="1" applyBorder="1">
      <alignment vertical="center"/>
    </xf>
    <xf numFmtId="179" fontId="0" fillId="0" borderId="16" xfId="0" applyNumberFormat="1" applyBorder="1">
      <alignment vertical="center"/>
    </xf>
    <xf numFmtId="179" fontId="0" fillId="0" borderId="10" xfId="0" applyNumberFormat="1" applyBorder="1">
      <alignment vertical="center"/>
    </xf>
    <xf numFmtId="179" fontId="0" fillId="0" borderId="19" xfId="0" applyNumberFormat="1" applyBorder="1">
      <alignment vertical="center"/>
    </xf>
    <xf numFmtId="179" fontId="0" fillId="0" borderId="23" xfId="0" applyNumberFormat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3" borderId="9" xfId="0" applyFill="1" applyBorder="1">
      <alignment vertical="center"/>
    </xf>
    <xf numFmtId="0" fontId="0" fillId="14" borderId="14" xfId="0" applyFill="1" applyBorder="1">
      <alignment vertical="center"/>
    </xf>
    <xf numFmtId="0" fontId="0" fillId="3" borderId="12" xfId="0" applyFill="1" applyBorder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0" fillId="23" borderId="9" xfId="0" applyFill="1" applyBorder="1" applyAlignment="1">
      <alignment horizontal="left" vertical="center"/>
    </xf>
    <xf numFmtId="0" fontId="0" fillId="23" borderId="13" xfId="0" applyFill="1" applyBorder="1" applyAlignment="1">
      <alignment horizontal="left" vertical="center"/>
    </xf>
    <xf numFmtId="0" fontId="0" fillId="23" borderId="10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center" vertical="center" textRotation="255"/>
    </xf>
    <xf numFmtId="0" fontId="0" fillId="6" borderId="8" xfId="0" applyFill="1" applyBorder="1" applyAlignment="1">
      <alignment horizontal="center" vertical="center" textRotation="255"/>
    </xf>
    <xf numFmtId="0" fontId="0" fillId="11" borderId="15" xfId="0" applyFill="1" applyBorder="1" applyAlignment="1">
      <alignment horizontal="left" vertical="center" wrapText="1"/>
    </xf>
    <xf numFmtId="0" fontId="0" fillId="11" borderId="27" xfId="0" applyFill="1" applyBorder="1" applyAlignment="1">
      <alignment horizontal="left" vertical="center" wrapText="1"/>
    </xf>
    <xf numFmtId="0" fontId="0" fillId="11" borderId="9" xfId="0" applyFill="1" applyBorder="1" applyAlignment="1">
      <alignment horizontal="left" vertical="center" wrapText="1"/>
    </xf>
    <xf numFmtId="0" fontId="0" fillId="11" borderId="13" xfId="0" applyFill="1" applyBorder="1" applyAlignment="1">
      <alignment horizontal="left" vertical="center" wrapText="1"/>
    </xf>
    <xf numFmtId="0" fontId="0" fillId="11" borderId="18" xfId="0" applyFill="1" applyBorder="1" applyAlignment="1">
      <alignment horizontal="left" vertical="center" wrapText="1"/>
    </xf>
    <xf numFmtId="0" fontId="0" fillId="11" borderId="43" xfId="0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textRotation="255"/>
    </xf>
    <xf numFmtId="0" fontId="0" fillId="6" borderId="24" xfId="0" applyFill="1" applyBorder="1" applyAlignment="1">
      <alignment horizontal="center" vertical="center" textRotation="255"/>
    </xf>
    <xf numFmtId="0" fontId="0" fillId="6" borderId="14" xfId="0" applyFill="1" applyBorder="1" applyAlignment="1">
      <alignment horizontal="center" vertical="center" textRotation="255"/>
    </xf>
    <xf numFmtId="0" fontId="0" fillId="10" borderId="11" xfId="0" applyFill="1" applyBorder="1" applyAlignment="1">
      <alignment horizontal="center" vertical="center" textRotation="255"/>
    </xf>
    <xf numFmtId="0" fontId="0" fillId="10" borderId="14" xfId="0" applyFill="1" applyBorder="1" applyAlignment="1">
      <alignment horizontal="center" vertical="center" textRotation="255"/>
    </xf>
    <xf numFmtId="0" fontId="0" fillId="10" borderId="12" xfId="0" applyFill="1" applyBorder="1" applyAlignment="1">
      <alignment horizontal="center" vertical="center" textRotation="255"/>
    </xf>
    <xf numFmtId="178" fontId="0" fillId="11" borderId="24" xfId="0" applyNumberFormat="1" applyFill="1" applyBorder="1" applyAlignment="1">
      <alignment horizontal="center" vertical="center" textRotation="255" shrinkToFit="1"/>
    </xf>
    <xf numFmtId="178" fontId="0" fillId="11" borderId="14" xfId="0" applyNumberFormat="1" applyFill="1" applyBorder="1" applyAlignment="1">
      <alignment horizontal="center" vertical="center" textRotation="255" shrinkToFit="1"/>
    </xf>
    <xf numFmtId="0" fontId="0" fillId="0" borderId="25" xfId="0" applyBorder="1" applyAlignment="1">
      <alignment vertical="center" shrinkToFit="1"/>
    </xf>
    <xf numFmtId="178" fontId="0" fillId="8" borderId="18" xfId="0" applyNumberFormat="1" applyFill="1" applyBorder="1" applyAlignment="1">
      <alignment horizontal="left" vertical="center" shrinkToFit="1"/>
    </xf>
    <xf numFmtId="178" fontId="0" fillId="8" borderId="19" xfId="0" applyNumberFormat="1" applyFill="1" applyBorder="1" applyAlignment="1">
      <alignment horizontal="left" vertical="center" shrinkToFit="1"/>
    </xf>
    <xf numFmtId="178" fontId="0" fillId="5" borderId="14" xfId="0" applyNumberFormat="1" applyFill="1" applyBorder="1" applyAlignment="1">
      <alignment horizontal="center" vertical="center" textRotation="255" shrinkToFit="1"/>
    </xf>
    <xf numFmtId="0" fontId="6" fillId="8" borderId="8" xfId="0" applyFont="1" applyFill="1" applyBorder="1" applyAlignment="1">
      <alignment horizontal="center" vertical="center" textRotation="255"/>
    </xf>
    <xf numFmtId="0" fontId="6" fillId="5" borderId="8" xfId="0" applyFont="1" applyFill="1" applyBorder="1" applyAlignment="1">
      <alignment horizontal="center" vertical="center" textRotation="255"/>
    </xf>
    <xf numFmtId="0" fontId="2" fillId="6" borderId="8" xfId="0" applyFont="1" applyFill="1" applyBorder="1" applyAlignment="1">
      <alignment horizontal="center" vertical="center" wrapText="1"/>
    </xf>
    <xf numFmtId="178" fontId="0" fillId="11" borderId="15" xfId="0" applyNumberFormat="1" applyFill="1" applyBorder="1" applyAlignment="1">
      <alignment horizontal="left" vertical="center" shrinkToFit="1"/>
    </xf>
    <xf numFmtId="178" fontId="0" fillId="11" borderId="27" xfId="0" applyNumberFormat="1" applyFill="1" applyBorder="1" applyAlignment="1">
      <alignment horizontal="left" vertical="center" shrinkToFit="1"/>
    </xf>
    <xf numFmtId="178" fontId="0" fillId="11" borderId="16" xfId="0" applyNumberFormat="1" applyFill="1" applyBorder="1" applyAlignment="1">
      <alignment horizontal="left" vertical="center" shrinkToFit="1"/>
    </xf>
    <xf numFmtId="0" fontId="0" fillId="6" borderId="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178" fontId="0" fillId="5" borderId="9" xfId="0" applyNumberFormat="1" applyFill="1" applyBorder="1" applyAlignment="1">
      <alignment horizontal="left" vertical="center" shrinkToFit="1"/>
    </xf>
    <xf numFmtId="178" fontId="0" fillId="5" borderId="13" xfId="0" applyNumberFormat="1" applyFill="1" applyBorder="1" applyAlignment="1">
      <alignment horizontal="left" vertical="center" shrinkToFit="1"/>
    </xf>
    <xf numFmtId="178" fontId="0" fillId="5" borderId="10" xfId="0" applyNumberFormat="1" applyFill="1" applyBorder="1" applyAlignment="1">
      <alignment horizontal="left" vertical="center" shrinkToFit="1"/>
    </xf>
    <xf numFmtId="178" fontId="0" fillId="10" borderId="9" xfId="0" applyNumberFormat="1" applyFill="1" applyBorder="1" applyAlignment="1">
      <alignment horizontal="left" vertical="center" shrinkToFit="1"/>
    </xf>
    <xf numFmtId="178" fontId="0" fillId="10" borderId="13" xfId="0" applyNumberFormat="1" applyFill="1" applyBorder="1" applyAlignment="1">
      <alignment horizontal="left" vertical="center" shrinkToFit="1"/>
    </xf>
    <xf numFmtId="178" fontId="0" fillId="10" borderId="10" xfId="0" applyNumberFormat="1" applyFill="1" applyBorder="1" applyAlignment="1">
      <alignment horizontal="left" vertical="center" shrinkToFit="1"/>
    </xf>
    <xf numFmtId="177" fontId="0" fillId="6" borderId="9" xfId="0" applyNumberFormat="1" applyFill="1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10" xfId="0" applyNumberFormat="1" applyFill="1" applyBorder="1" applyAlignment="1">
      <alignment horizontal="center" vertical="center"/>
    </xf>
    <xf numFmtId="0" fontId="0" fillId="11" borderId="8" xfId="0" applyFill="1" applyBorder="1" applyAlignment="1">
      <alignment horizontal="left" vertical="center"/>
    </xf>
    <xf numFmtId="0" fontId="6" fillId="10" borderId="8" xfId="0" applyFont="1" applyFill="1" applyBorder="1" applyAlignment="1">
      <alignment horizontal="center" vertical="center" textRotation="255"/>
    </xf>
    <xf numFmtId="0" fontId="6" fillId="8" borderId="11" xfId="0" applyFont="1" applyFill="1" applyBorder="1" applyAlignment="1">
      <alignment horizontal="center" vertical="center" textRotation="255"/>
    </xf>
    <xf numFmtId="0" fontId="6" fillId="8" borderId="14" xfId="0" applyFont="1" applyFill="1" applyBorder="1" applyAlignment="1">
      <alignment horizontal="center" vertical="center" textRotation="255"/>
    </xf>
    <xf numFmtId="0" fontId="6" fillId="8" borderId="12" xfId="0" applyFont="1" applyFill="1" applyBorder="1" applyAlignment="1">
      <alignment horizontal="center" vertical="center" textRotation="255"/>
    </xf>
    <xf numFmtId="0" fontId="6" fillId="6" borderId="8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55" fontId="6" fillId="6" borderId="8" xfId="0" applyNumberFormat="1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 vertical="center" textRotation="255"/>
    </xf>
    <xf numFmtId="0" fontId="0" fillId="5" borderId="8" xfId="0" applyFill="1" applyBorder="1" applyAlignment="1">
      <alignment horizontal="center" vertical="center" textRotation="255"/>
    </xf>
    <xf numFmtId="0" fontId="0" fillId="6" borderId="8" xfId="0" applyFill="1" applyBorder="1" applyAlignment="1">
      <alignment horizontal="left" vertical="center" wrapText="1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FF"/>
      <color rgb="FFCC99FF"/>
      <color rgb="FFFFF8E5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収入・支出と生涯資産の推移（予定）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資産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生涯計画!$C$32:$AM$32</c:f>
              <c:numCache>
                <c:formatCode>0_ ;[Red]\-0\ </c:formatCode>
                <c:ptCount val="37"/>
                <c:pt idx="0">
                  <c:v>-70</c:v>
                </c:pt>
                <c:pt idx="1">
                  <c:v>-144.90000000000009</c:v>
                </c:pt>
                <c:pt idx="2">
                  <c:v>-225.04300000000012</c:v>
                </c:pt>
                <c:pt idx="3">
                  <c:v>-310.79601000000025</c:v>
                </c:pt>
                <c:pt idx="4">
                  <c:v>-402.55173070000046</c:v>
                </c:pt>
                <c:pt idx="5">
                  <c:v>-500.7303518490005</c:v>
                </c:pt>
                <c:pt idx="6">
                  <c:v>-605.7814764784307</c:v>
                </c:pt>
                <c:pt idx="7">
                  <c:v>-718.18617983192098</c:v>
                </c:pt>
                <c:pt idx="8">
                  <c:v>-838.45921242015561</c:v>
                </c:pt>
                <c:pt idx="9">
                  <c:v>-967.1513572895667</c:v>
                </c:pt>
                <c:pt idx="10">
                  <c:v>-1104.8519522998363</c:v>
                </c:pt>
                <c:pt idx="11">
                  <c:v>-1252.1915889608249</c:v>
                </c:pt>
                <c:pt idx="12">
                  <c:v>-1409.8450001880828</c:v>
                </c:pt>
                <c:pt idx="13">
                  <c:v>-1578.5341502012488</c:v>
                </c:pt>
                <c:pt idx="14">
                  <c:v>-1759.0315407153366</c:v>
                </c:pt>
                <c:pt idx="15">
                  <c:v>-1952.1637485654105</c:v>
                </c:pt>
                <c:pt idx="16">
                  <c:v>-2158.8152109649895</c:v>
                </c:pt>
                <c:pt idx="17">
                  <c:v>-2379.932275732539</c:v>
                </c:pt>
                <c:pt idx="18">
                  <c:v>-2616.527535033817</c:v>
                </c:pt>
                <c:pt idx="19">
                  <c:v>-2869.6844624861842</c:v>
                </c:pt>
                <c:pt idx="20">
                  <c:v>-3140.5623748602175</c:v>
                </c:pt>
                <c:pt idx="21">
                  <c:v>-3430.4017411004334</c:v>
                </c:pt>
                <c:pt idx="22">
                  <c:v>-3740.5298629774643</c:v>
                </c:pt>
                <c:pt idx="23">
                  <c:v>-4072.3669533858874</c:v>
                </c:pt>
                <c:pt idx="24">
                  <c:v>-4427.4326401229</c:v>
                </c:pt>
                <c:pt idx="25">
                  <c:v>-4807.3529249315034</c:v>
                </c:pt>
                <c:pt idx="26">
                  <c:v>-5213.8676296767089</c:v>
                </c:pt>
                <c:pt idx="27">
                  <c:v>-5648.8383637540792</c:v>
                </c:pt>
                <c:pt idx="28">
                  <c:v>-6114.2570492168652</c:v>
                </c:pt>
                <c:pt idx="29">
                  <c:v>-6612.2550426620464</c:v>
                </c:pt>
                <c:pt idx="30">
                  <c:v>-7145.1128956483899</c:v>
                </c:pt>
                <c:pt idx="31">
                  <c:v>-7715.2707983437776</c:v>
                </c:pt>
                <c:pt idx="32">
                  <c:v>-8325.3397542278435</c:v>
                </c:pt>
                <c:pt idx="33">
                  <c:v>-8978.1135370237935</c:v>
                </c:pt>
                <c:pt idx="34">
                  <c:v>-9676.581484615459</c:v>
                </c:pt>
                <c:pt idx="35">
                  <c:v>-10423.942188538542</c:v>
                </c:pt>
                <c:pt idx="36">
                  <c:v>-11223.61814173624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1BA-8B41-64D71677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69120"/>
        <c:axId val="477361920"/>
      </c:barChart>
      <c:lineChart>
        <c:grouping val="standard"/>
        <c:varyColors val="0"/>
        <c:ser>
          <c:idx val="1"/>
          <c:order val="0"/>
          <c:tx>
            <c:v>支出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生涯計画!$C$2:$AM$2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生涯計画!$C$30:$AM$30</c:f>
              <c:numCache>
                <c:formatCode>0_ ;[Red]\-0\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9-41BA-8B41-64D716777A91}"/>
            </c:ext>
          </c:extLst>
        </c:ser>
        <c:ser>
          <c:idx val="0"/>
          <c:order val="1"/>
          <c:tx>
            <c:v>収入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生涯計画!$C$2:$AM$2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生涯計画!$C$20:$AM$20</c:f>
              <c:numCache>
                <c:formatCode>0_ ;[Red]\-0\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9-41BA-8B41-64D71677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74296"/>
        <c:axId val="687774656"/>
      </c:lineChart>
      <c:catAx>
        <c:axId val="68777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656"/>
        <c:crosses val="autoZero"/>
        <c:auto val="1"/>
        <c:lblAlgn val="ctr"/>
        <c:lblOffset val="100"/>
        <c:noMultiLvlLbl val="0"/>
      </c:catAx>
      <c:valAx>
        <c:axId val="6877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296"/>
        <c:crosses val="autoZero"/>
        <c:crossBetween val="between"/>
      </c:valAx>
      <c:valAx>
        <c:axId val="477361920"/>
        <c:scaling>
          <c:orientation val="minMax"/>
        </c:scaling>
        <c:delete val="0"/>
        <c:axPos val="r"/>
        <c:numFmt formatCode="0_ ;[Red]\-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369120"/>
        <c:crosses val="max"/>
        <c:crossBetween val="between"/>
      </c:valAx>
      <c:catAx>
        <c:axId val="47736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36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収入・支出と生涯資産の推移（実績）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資産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生涯計画!$C$2:$AM$2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生涯計画!$C$64:$AM$64</c:f>
              <c:numCache>
                <c:formatCode>0_ ;[Red]\-0\ 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0-9BB9-4410-84A2-2B5BA39E1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69120"/>
        <c:axId val="477361920"/>
      </c:barChart>
      <c:lineChart>
        <c:grouping val="standard"/>
        <c:varyColors val="0"/>
        <c:ser>
          <c:idx val="0"/>
          <c:order val="0"/>
          <c:tx>
            <c:v>収入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生涯計画!$C$2:$AM$2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生涯計画!$C$53:$AM$53</c:f>
              <c:numCache>
                <c:formatCode>0_ ;[Red]\-0\ </c:formatCode>
                <c:ptCount val="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410-84A2-2B5BA39E15E6}"/>
            </c:ext>
          </c:extLst>
        </c:ser>
        <c:ser>
          <c:idx val="1"/>
          <c:order val="1"/>
          <c:tx>
            <c:v>支出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生涯計画!$C$2:$AM$2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生涯計画!$C$62:$AM$62</c:f>
              <c:numCache>
                <c:formatCode>0_ ;[Red]\-0\ </c:formatCode>
                <c:ptCount val="3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9-4410-84A2-2B5BA39E1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774296"/>
        <c:axId val="687774656"/>
      </c:lineChart>
      <c:catAx>
        <c:axId val="68777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656"/>
        <c:crosses val="autoZero"/>
        <c:auto val="1"/>
        <c:lblAlgn val="ctr"/>
        <c:lblOffset val="100"/>
        <c:noMultiLvlLbl val="0"/>
      </c:catAx>
      <c:valAx>
        <c:axId val="687774656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;[Red]\-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774296"/>
        <c:crosses val="autoZero"/>
        <c:crossBetween val="between"/>
      </c:valAx>
      <c:valAx>
        <c:axId val="477361920"/>
        <c:scaling>
          <c:orientation val="minMax"/>
          <c:max val="9000"/>
        </c:scaling>
        <c:delete val="0"/>
        <c:axPos val="r"/>
        <c:numFmt formatCode="0_ ;[Red]\-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7369120"/>
        <c:crosses val="max"/>
        <c:crossBetween val="between"/>
      </c:valAx>
      <c:catAx>
        <c:axId val="47736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36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収入と支出の推移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3"/>
          <c:tx>
            <c:v>収支合計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年間予定!$D$75:$O$75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46-47E0-BC92-BC9C8095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271120"/>
        <c:axId val="739270760"/>
      </c:barChart>
      <c:lineChart>
        <c:grouping val="standard"/>
        <c:varyColors val="0"/>
        <c:ser>
          <c:idx val="0"/>
          <c:order val="0"/>
          <c:tx>
            <c:v>収入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年間予定!$D$70:$O$70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6-47E0-BC92-BC9C80954B82}"/>
            </c:ext>
          </c:extLst>
        </c:ser>
        <c:ser>
          <c:idx val="1"/>
          <c:order val="1"/>
          <c:tx>
            <c:v>支出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年間予定!$D$71:$O$71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46-47E0-BC92-BC9C80954B82}"/>
            </c:ext>
          </c:extLst>
        </c:ser>
        <c:ser>
          <c:idx val="2"/>
          <c:order val="2"/>
          <c:tx>
            <c:v>収支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年間予定!$D$74:$O$74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46-47E0-BC92-BC9C8095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252752"/>
        <c:axId val="655250592"/>
      </c:lineChart>
      <c:catAx>
        <c:axId val="6552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5250592"/>
        <c:crosses val="autoZero"/>
        <c:auto val="1"/>
        <c:lblAlgn val="ctr"/>
        <c:lblOffset val="100"/>
        <c:noMultiLvlLbl val="0"/>
      </c:catAx>
      <c:valAx>
        <c:axId val="6552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5252752"/>
        <c:crosses val="autoZero"/>
        <c:crossBetween val="between"/>
      </c:valAx>
      <c:valAx>
        <c:axId val="73927076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9271120"/>
        <c:crosses val="max"/>
        <c:crossBetween val="between"/>
      </c:valAx>
      <c:catAx>
        <c:axId val="739271120"/>
        <c:scaling>
          <c:orientation val="minMax"/>
        </c:scaling>
        <c:delete val="1"/>
        <c:axPos val="b"/>
        <c:majorTickMark val="out"/>
        <c:minorTickMark val="none"/>
        <c:tickLblPos val="nextTo"/>
        <c:crossAx val="739270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2721</xdr:rowOff>
    </xdr:from>
    <xdr:to>
      <xdr:col>18</xdr:col>
      <xdr:colOff>259265</xdr:colOff>
      <xdr:row>90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EB9409-A82B-408A-9BF3-F03E4CD7E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489857</xdr:colOff>
      <xdr:row>65</xdr:row>
      <xdr:rowOff>0</xdr:rowOff>
    </xdr:from>
    <xdr:to>
      <xdr:col>38</xdr:col>
      <xdr:colOff>188098</xdr:colOff>
      <xdr:row>90</xdr:row>
      <xdr:rowOff>199391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0D0CEB5-9BCB-47CE-9D91-373D28DCA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77</xdr:row>
      <xdr:rowOff>0</xdr:rowOff>
    </xdr:from>
    <xdr:to>
      <xdr:col>15</xdr:col>
      <xdr:colOff>297516</xdr:colOff>
      <xdr:row>90</xdr:row>
      <xdr:rowOff>144277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24EDBF2-E8F4-436C-B4B2-C73528F62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70"/>
  <sheetViews>
    <sheetView tabSelected="1" zoomScale="85" zoomScaleNormal="85" workbookViewId="0">
      <selection activeCell="D13" sqref="D13"/>
    </sheetView>
  </sheetViews>
  <sheetFormatPr defaultColWidth="8.625" defaultRowHeight="16.5" x14ac:dyDescent="0.4"/>
  <cols>
    <col min="1" max="1" width="11.625" style="1" customWidth="1"/>
    <col min="2" max="2" width="14.625" style="90" customWidth="1"/>
    <col min="3" max="39" width="8.375" style="1" customWidth="1"/>
    <col min="40" max="16384" width="8.625" style="1"/>
  </cols>
  <sheetData>
    <row r="1" spans="1:42" ht="17.25" thickBot="1" x14ac:dyDescent="0.45">
      <c r="A1" s="1" t="s">
        <v>165</v>
      </c>
    </row>
    <row r="2" spans="1:42" ht="17.25" thickBot="1" x14ac:dyDescent="0.45">
      <c r="A2" s="12" t="s">
        <v>0</v>
      </c>
      <c r="B2" s="83" t="s">
        <v>1</v>
      </c>
      <c r="C2" s="15"/>
      <c r="D2" s="15">
        <f>C2+1</f>
        <v>1</v>
      </c>
      <c r="E2" s="15">
        <f t="shared" ref="E2:AM2" si="0">D2+1</f>
        <v>2</v>
      </c>
      <c r="F2" s="15">
        <f t="shared" si="0"/>
        <v>3</v>
      </c>
      <c r="G2" s="15">
        <f t="shared" si="0"/>
        <v>4</v>
      </c>
      <c r="H2" s="15">
        <f t="shared" si="0"/>
        <v>5</v>
      </c>
      <c r="I2" s="15">
        <f t="shared" si="0"/>
        <v>6</v>
      </c>
      <c r="J2" s="15">
        <f t="shared" si="0"/>
        <v>7</v>
      </c>
      <c r="K2" s="15">
        <f t="shared" si="0"/>
        <v>8</v>
      </c>
      <c r="L2" s="15">
        <f t="shared" si="0"/>
        <v>9</v>
      </c>
      <c r="M2" s="15">
        <f t="shared" si="0"/>
        <v>10</v>
      </c>
      <c r="N2" s="15">
        <f t="shared" si="0"/>
        <v>11</v>
      </c>
      <c r="O2" s="15">
        <f t="shared" si="0"/>
        <v>12</v>
      </c>
      <c r="P2" s="15">
        <f t="shared" si="0"/>
        <v>13</v>
      </c>
      <c r="Q2" s="15">
        <f t="shared" si="0"/>
        <v>14</v>
      </c>
      <c r="R2" s="15">
        <f t="shared" si="0"/>
        <v>15</v>
      </c>
      <c r="S2" s="15">
        <f t="shared" si="0"/>
        <v>16</v>
      </c>
      <c r="T2" s="15">
        <f t="shared" si="0"/>
        <v>17</v>
      </c>
      <c r="U2" s="15">
        <f t="shared" si="0"/>
        <v>18</v>
      </c>
      <c r="V2" s="15">
        <f t="shared" si="0"/>
        <v>19</v>
      </c>
      <c r="W2" s="15">
        <f t="shared" si="0"/>
        <v>20</v>
      </c>
      <c r="X2" s="15">
        <f t="shared" si="0"/>
        <v>21</v>
      </c>
      <c r="Y2" s="15">
        <f t="shared" si="0"/>
        <v>22</v>
      </c>
      <c r="Z2" s="15">
        <f t="shared" si="0"/>
        <v>23</v>
      </c>
      <c r="AA2" s="15">
        <f t="shared" si="0"/>
        <v>24</v>
      </c>
      <c r="AB2" s="15">
        <f t="shared" si="0"/>
        <v>25</v>
      </c>
      <c r="AC2" s="15">
        <f t="shared" si="0"/>
        <v>26</v>
      </c>
      <c r="AD2" s="15">
        <f t="shared" si="0"/>
        <v>27</v>
      </c>
      <c r="AE2" s="15">
        <f t="shared" si="0"/>
        <v>28</v>
      </c>
      <c r="AF2" s="15">
        <f t="shared" si="0"/>
        <v>29</v>
      </c>
      <c r="AG2" s="15">
        <f t="shared" si="0"/>
        <v>30</v>
      </c>
      <c r="AH2" s="15">
        <f t="shared" si="0"/>
        <v>31</v>
      </c>
      <c r="AI2" s="15">
        <f t="shared" si="0"/>
        <v>32</v>
      </c>
      <c r="AJ2" s="15">
        <f t="shared" si="0"/>
        <v>33</v>
      </c>
      <c r="AK2" s="15">
        <f t="shared" si="0"/>
        <v>34</v>
      </c>
      <c r="AL2" s="15">
        <f t="shared" si="0"/>
        <v>35</v>
      </c>
      <c r="AM2" s="15">
        <f t="shared" si="0"/>
        <v>36</v>
      </c>
    </row>
    <row r="3" spans="1:42" ht="17.25" thickBot="1" x14ac:dyDescent="0.45">
      <c r="A3" s="74" t="s">
        <v>2</v>
      </c>
      <c r="B3" s="84" t="s">
        <v>3</v>
      </c>
      <c r="C3" s="75"/>
      <c r="D3" s="75">
        <f>C3+1</f>
        <v>1</v>
      </c>
      <c r="E3" s="75">
        <f t="shared" ref="E3:AM3" si="1">D3+1</f>
        <v>2</v>
      </c>
      <c r="F3" s="75">
        <f t="shared" si="1"/>
        <v>3</v>
      </c>
      <c r="G3" s="75">
        <f t="shared" si="1"/>
        <v>4</v>
      </c>
      <c r="H3" s="75">
        <f t="shared" si="1"/>
        <v>5</v>
      </c>
      <c r="I3" s="75">
        <f t="shared" si="1"/>
        <v>6</v>
      </c>
      <c r="J3" s="75">
        <f t="shared" si="1"/>
        <v>7</v>
      </c>
      <c r="K3" s="75">
        <f t="shared" si="1"/>
        <v>8</v>
      </c>
      <c r="L3" s="75">
        <f t="shared" si="1"/>
        <v>9</v>
      </c>
      <c r="M3" s="75">
        <f t="shared" si="1"/>
        <v>10</v>
      </c>
      <c r="N3" s="75">
        <f t="shared" si="1"/>
        <v>11</v>
      </c>
      <c r="O3" s="75">
        <f t="shared" si="1"/>
        <v>12</v>
      </c>
      <c r="P3" s="75">
        <f t="shared" si="1"/>
        <v>13</v>
      </c>
      <c r="Q3" s="75">
        <f t="shared" si="1"/>
        <v>14</v>
      </c>
      <c r="R3" s="75">
        <f t="shared" si="1"/>
        <v>15</v>
      </c>
      <c r="S3" s="75">
        <f t="shared" si="1"/>
        <v>16</v>
      </c>
      <c r="T3" s="75">
        <f t="shared" si="1"/>
        <v>17</v>
      </c>
      <c r="U3" s="75">
        <f t="shared" si="1"/>
        <v>18</v>
      </c>
      <c r="V3" s="75">
        <f t="shared" si="1"/>
        <v>19</v>
      </c>
      <c r="W3" s="75">
        <f t="shared" si="1"/>
        <v>20</v>
      </c>
      <c r="X3" s="75">
        <f t="shared" si="1"/>
        <v>21</v>
      </c>
      <c r="Y3" s="75">
        <f t="shared" si="1"/>
        <v>22</v>
      </c>
      <c r="Z3" s="75">
        <f t="shared" si="1"/>
        <v>23</v>
      </c>
      <c r="AA3" s="75">
        <f t="shared" si="1"/>
        <v>24</v>
      </c>
      <c r="AB3" s="75">
        <f t="shared" si="1"/>
        <v>25</v>
      </c>
      <c r="AC3" s="75">
        <f t="shared" si="1"/>
        <v>26</v>
      </c>
      <c r="AD3" s="75">
        <f t="shared" si="1"/>
        <v>27</v>
      </c>
      <c r="AE3" s="75">
        <f t="shared" si="1"/>
        <v>28</v>
      </c>
      <c r="AF3" s="75">
        <f t="shared" si="1"/>
        <v>29</v>
      </c>
      <c r="AG3" s="75">
        <f t="shared" si="1"/>
        <v>30</v>
      </c>
      <c r="AH3" s="75">
        <f t="shared" si="1"/>
        <v>31</v>
      </c>
      <c r="AI3" s="75">
        <f t="shared" si="1"/>
        <v>32</v>
      </c>
      <c r="AJ3" s="75">
        <f t="shared" si="1"/>
        <v>33</v>
      </c>
      <c r="AK3" s="75">
        <f t="shared" si="1"/>
        <v>34</v>
      </c>
      <c r="AL3" s="75">
        <f t="shared" si="1"/>
        <v>35</v>
      </c>
      <c r="AM3" s="75">
        <f t="shared" si="1"/>
        <v>36</v>
      </c>
    </row>
    <row r="4" spans="1:42" ht="17.25" thickBot="1" x14ac:dyDescent="0.45">
      <c r="A4" s="74" t="s">
        <v>4</v>
      </c>
      <c r="B4" s="84" t="s">
        <v>3</v>
      </c>
      <c r="C4" s="75"/>
      <c r="D4" s="75">
        <f>C4+1</f>
        <v>1</v>
      </c>
      <c r="E4" s="75">
        <f t="shared" ref="E4:AM4" si="2">D4+1</f>
        <v>2</v>
      </c>
      <c r="F4" s="75">
        <f t="shared" si="2"/>
        <v>3</v>
      </c>
      <c r="G4" s="75">
        <f t="shared" si="2"/>
        <v>4</v>
      </c>
      <c r="H4" s="75">
        <f t="shared" si="2"/>
        <v>5</v>
      </c>
      <c r="I4" s="75">
        <f t="shared" si="2"/>
        <v>6</v>
      </c>
      <c r="J4" s="75">
        <f t="shared" si="2"/>
        <v>7</v>
      </c>
      <c r="K4" s="75">
        <f t="shared" si="2"/>
        <v>8</v>
      </c>
      <c r="L4" s="75">
        <f t="shared" si="2"/>
        <v>9</v>
      </c>
      <c r="M4" s="75">
        <f t="shared" si="2"/>
        <v>10</v>
      </c>
      <c r="N4" s="75">
        <f t="shared" si="2"/>
        <v>11</v>
      </c>
      <c r="O4" s="75">
        <f t="shared" si="2"/>
        <v>12</v>
      </c>
      <c r="P4" s="75">
        <f t="shared" si="2"/>
        <v>13</v>
      </c>
      <c r="Q4" s="75">
        <f t="shared" si="2"/>
        <v>14</v>
      </c>
      <c r="R4" s="75">
        <f t="shared" si="2"/>
        <v>15</v>
      </c>
      <c r="S4" s="75">
        <f t="shared" si="2"/>
        <v>16</v>
      </c>
      <c r="T4" s="75">
        <f t="shared" si="2"/>
        <v>17</v>
      </c>
      <c r="U4" s="75">
        <f t="shared" si="2"/>
        <v>18</v>
      </c>
      <c r="V4" s="75">
        <f t="shared" si="2"/>
        <v>19</v>
      </c>
      <c r="W4" s="75">
        <f t="shared" si="2"/>
        <v>20</v>
      </c>
      <c r="X4" s="75">
        <f t="shared" si="2"/>
        <v>21</v>
      </c>
      <c r="Y4" s="75">
        <f t="shared" si="2"/>
        <v>22</v>
      </c>
      <c r="Z4" s="75">
        <f t="shared" si="2"/>
        <v>23</v>
      </c>
      <c r="AA4" s="75">
        <f t="shared" si="2"/>
        <v>24</v>
      </c>
      <c r="AB4" s="75">
        <f t="shared" si="2"/>
        <v>25</v>
      </c>
      <c r="AC4" s="75">
        <f t="shared" si="2"/>
        <v>26</v>
      </c>
      <c r="AD4" s="75">
        <f t="shared" si="2"/>
        <v>27</v>
      </c>
      <c r="AE4" s="75">
        <f t="shared" si="2"/>
        <v>28</v>
      </c>
      <c r="AF4" s="75">
        <f t="shared" si="2"/>
        <v>29</v>
      </c>
      <c r="AG4" s="75">
        <f t="shared" si="2"/>
        <v>30</v>
      </c>
      <c r="AH4" s="75">
        <f t="shared" si="2"/>
        <v>31</v>
      </c>
      <c r="AI4" s="75">
        <f t="shared" si="2"/>
        <v>32</v>
      </c>
      <c r="AJ4" s="75">
        <f t="shared" si="2"/>
        <v>33</v>
      </c>
      <c r="AK4" s="75">
        <f t="shared" si="2"/>
        <v>34</v>
      </c>
      <c r="AL4" s="75">
        <f t="shared" si="2"/>
        <v>35</v>
      </c>
      <c r="AM4" s="75">
        <f t="shared" si="2"/>
        <v>36</v>
      </c>
    </row>
    <row r="5" spans="1:42" ht="17.25" thickBot="1" x14ac:dyDescent="0.45">
      <c r="A5" s="74" t="s">
        <v>5</v>
      </c>
      <c r="B5" s="84" t="s">
        <v>3</v>
      </c>
      <c r="C5" s="75"/>
      <c r="D5" s="75">
        <f>C5+1</f>
        <v>1</v>
      </c>
      <c r="E5" s="75">
        <f t="shared" ref="E5:AM5" si="3">D5+1</f>
        <v>2</v>
      </c>
      <c r="F5" s="75">
        <f t="shared" si="3"/>
        <v>3</v>
      </c>
      <c r="G5" s="75">
        <f t="shared" si="3"/>
        <v>4</v>
      </c>
      <c r="H5" s="75">
        <f t="shared" si="3"/>
        <v>5</v>
      </c>
      <c r="I5" s="75">
        <f t="shared" si="3"/>
        <v>6</v>
      </c>
      <c r="J5" s="75">
        <f t="shared" si="3"/>
        <v>7</v>
      </c>
      <c r="K5" s="75">
        <f t="shared" si="3"/>
        <v>8</v>
      </c>
      <c r="L5" s="75">
        <f t="shared" si="3"/>
        <v>9</v>
      </c>
      <c r="M5" s="75">
        <f t="shared" si="3"/>
        <v>10</v>
      </c>
      <c r="N5" s="75">
        <f t="shared" si="3"/>
        <v>11</v>
      </c>
      <c r="O5" s="75">
        <f t="shared" si="3"/>
        <v>12</v>
      </c>
      <c r="P5" s="75">
        <f t="shared" si="3"/>
        <v>13</v>
      </c>
      <c r="Q5" s="75">
        <f t="shared" si="3"/>
        <v>14</v>
      </c>
      <c r="R5" s="75">
        <f t="shared" si="3"/>
        <v>15</v>
      </c>
      <c r="S5" s="75">
        <f t="shared" si="3"/>
        <v>16</v>
      </c>
      <c r="T5" s="75">
        <f t="shared" si="3"/>
        <v>17</v>
      </c>
      <c r="U5" s="75">
        <f t="shared" si="3"/>
        <v>18</v>
      </c>
      <c r="V5" s="75">
        <f t="shared" si="3"/>
        <v>19</v>
      </c>
      <c r="W5" s="75">
        <f t="shared" si="3"/>
        <v>20</v>
      </c>
      <c r="X5" s="75">
        <f t="shared" si="3"/>
        <v>21</v>
      </c>
      <c r="Y5" s="75">
        <f t="shared" si="3"/>
        <v>22</v>
      </c>
      <c r="Z5" s="75">
        <f t="shared" si="3"/>
        <v>23</v>
      </c>
      <c r="AA5" s="75">
        <f t="shared" si="3"/>
        <v>24</v>
      </c>
      <c r="AB5" s="75">
        <f t="shared" si="3"/>
        <v>25</v>
      </c>
      <c r="AC5" s="75">
        <f t="shared" si="3"/>
        <v>26</v>
      </c>
      <c r="AD5" s="75">
        <f t="shared" si="3"/>
        <v>27</v>
      </c>
      <c r="AE5" s="75">
        <f t="shared" si="3"/>
        <v>28</v>
      </c>
      <c r="AF5" s="75">
        <f t="shared" si="3"/>
        <v>29</v>
      </c>
      <c r="AG5" s="75">
        <f t="shared" si="3"/>
        <v>30</v>
      </c>
      <c r="AH5" s="75">
        <f t="shared" si="3"/>
        <v>31</v>
      </c>
      <c r="AI5" s="75">
        <f t="shared" si="3"/>
        <v>32</v>
      </c>
      <c r="AJ5" s="75">
        <f t="shared" si="3"/>
        <v>33</v>
      </c>
      <c r="AK5" s="75">
        <f t="shared" si="3"/>
        <v>34</v>
      </c>
      <c r="AL5" s="75">
        <f t="shared" si="3"/>
        <v>35</v>
      </c>
      <c r="AM5" s="75">
        <f t="shared" si="3"/>
        <v>36</v>
      </c>
    </row>
    <row r="6" spans="1:42" ht="17.25" thickBot="1" x14ac:dyDescent="0.45">
      <c r="A6" s="74" t="s">
        <v>167</v>
      </c>
      <c r="B6" s="84" t="s">
        <v>3</v>
      </c>
      <c r="C6" s="75"/>
      <c r="D6" s="75">
        <f t="shared" ref="D6:D8" si="4">C6+1</f>
        <v>1</v>
      </c>
      <c r="E6" s="75">
        <f t="shared" ref="E6:AM6" si="5">D6+1</f>
        <v>2</v>
      </c>
      <c r="F6" s="75">
        <f t="shared" si="5"/>
        <v>3</v>
      </c>
      <c r="G6" s="75">
        <f t="shared" si="5"/>
        <v>4</v>
      </c>
      <c r="H6" s="75">
        <f t="shared" si="5"/>
        <v>5</v>
      </c>
      <c r="I6" s="75">
        <f t="shared" si="5"/>
        <v>6</v>
      </c>
      <c r="J6" s="75">
        <f t="shared" si="5"/>
        <v>7</v>
      </c>
      <c r="K6" s="75">
        <f t="shared" si="5"/>
        <v>8</v>
      </c>
      <c r="L6" s="75">
        <f t="shared" si="5"/>
        <v>9</v>
      </c>
      <c r="M6" s="75">
        <f t="shared" si="5"/>
        <v>10</v>
      </c>
      <c r="N6" s="75">
        <f t="shared" si="5"/>
        <v>11</v>
      </c>
      <c r="O6" s="75">
        <f t="shared" si="5"/>
        <v>12</v>
      </c>
      <c r="P6" s="75">
        <f t="shared" si="5"/>
        <v>13</v>
      </c>
      <c r="Q6" s="75">
        <f t="shared" si="5"/>
        <v>14</v>
      </c>
      <c r="R6" s="75">
        <f t="shared" si="5"/>
        <v>15</v>
      </c>
      <c r="S6" s="75">
        <f t="shared" si="5"/>
        <v>16</v>
      </c>
      <c r="T6" s="75">
        <f t="shared" si="5"/>
        <v>17</v>
      </c>
      <c r="U6" s="75">
        <f t="shared" si="5"/>
        <v>18</v>
      </c>
      <c r="V6" s="75">
        <f t="shared" si="5"/>
        <v>19</v>
      </c>
      <c r="W6" s="75">
        <f t="shared" si="5"/>
        <v>20</v>
      </c>
      <c r="X6" s="75">
        <f t="shared" si="5"/>
        <v>21</v>
      </c>
      <c r="Y6" s="75">
        <f t="shared" si="5"/>
        <v>22</v>
      </c>
      <c r="Z6" s="75">
        <f t="shared" si="5"/>
        <v>23</v>
      </c>
      <c r="AA6" s="75">
        <f t="shared" si="5"/>
        <v>24</v>
      </c>
      <c r="AB6" s="75">
        <f t="shared" si="5"/>
        <v>25</v>
      </c>
      <c r="AC6" s="75">
        <f t="shared" si="5"/>
        <v>26</v>
      </c>
      <c r="AD6" s="75">
        <f t="shared" si="5"/>
        <v>27</v>
      </c>
      <c r="AE6" s="75">
        <f t="shared" si="5"/>
        <v>28</v>
      </c>
      <c r="AF6" s="75">
        <f t="shared" si="5"/>
        <v>29</v>
      </c>
      <c r="AG6" s="75">
        <f t="shared" si="5"/>
        <v>30</v>
      </c>
      <c r="AH6" s="75">
        <f t="shared" si="5"/>
        <v>31</v>
      </c>
      <c r="AI6" s="75">
        <f t="shared" si="5"/>
        <v>32</v>
      </c>
      <c r="AJ6" s="75">
        <f t="shared" si="5"/>
        <v>33</v>
      </c>
      <c r="AK6" s="75">
        <f t="shared" si="5"/>
        <v>34</v>
      </c>
      <c r="AL6" s="75">
        <f t="shared" si="5"/>
        <v>35</v>
      </c>
      <c r="AM6" s="75">
        <f t="shared" si="5"/>
        <v>36</v>
      </c>
      <c r="AO6" s="143" t="s">
        <v>156</v>
      </c>
      <c r="AP6" s="143" t="s">
        <v>111</v>
      </c>
    </row>
    <row r="7" spans="1:42" ht="17.25" thickBot="1" x14ac:dyDescent="0.45">
      <c r="A7" s="76" t="s">
        <v>105</v>
      </c>
      <c r="B7" s="84" t="s">
        <v>3</v>
      </c>
      <c r="C7" s="75"/>
      <c r="D7" s="75">
        <f t="shared" si="4"/>
        <v>1</v>
      </c>
      <c r="E7" s="75">
        <f t="shared" ref="E7:AM7" si="6">D7+1</f>
        <v>2</v>
      </c>
      <c r="F7" s="75">
        <f t="shared" si="6"/>
        <v>3</v>
      </c>
      <c r="G7" s="75">
        <f t="shared" si="6"/>
        <v>4</v>
      </c>
      <c r="H7" s="75">
        <f t="shared" si="6"/>
        <v>5</v>
      </c>
      <c r="I7" s="75">
        <f t="shared" si="6"/>
        <v>6</v>
      </c>
      <c r="J7" s="75">
        <f t="shared" si="6"/>
        <v>7</v>
      </c>
      <c r="K7" s="75">
        <f t="shared" si="6"/>
        <v>8</v>
      </c>
      <c r="L7" s="75">
        <f t="shared" si="6"/>
        <v>9</v>
      </c>
      <c r="M7" s="75">
        <f t="shared" si="6"/>
        <v>10</v>
      </c>
      <c r="N7" s="75">
        <f t="shared" si="6"/>
        <v>11</v>
      </c>
      <c r="O7" s="75">
        <f t="shared" si="6"/>
        <v>12</v>
      </c>
      <c r="P7" s="75">
        <f t="shared" si="6"/>
        <v>13</v>
      </c>
      <c r="Q7" s="75">
        <f t="shared" si="6"/>
        <v>14</v>
      </c>
      <c r="R7" s="75">
        <f t="shared" si="6"/>
        <v>15</v>
      </c>
      <c r="S7" s="75">
        <f t="shared" si="6"/>
        <v>16</v>
      </c>
      <c r="T7" s="75">
        <f t="shared" si="6"/>
        <v>17</v>
      </c>
      <c r="U7" s="75">
        <f t="shared" si="6"/>
        <v>18</v>
      </c>
      <c r="V7" s="75">
        <f t="shared" si="6"/>
        <v>19</v>
      </c>
      <c r="W7" s="75">
        <f t="shared" si="6"/>
        <v>20</v>
      </c>
      <c r="X7" s="75">
        <f t="shared" si="6"/>
        <v>21</v>
      </c>
      <c r="Y7" s="75">
        <f t="shared" si="6"/>
        <v>22</v>
      </c>
      <c r="Z7" s="75">
        <f t="shared" si="6"/>
        <v>23</v>
      </c>
      <c r="AA7" s="75">
        <f t="shared" si="6"/>
        <v>24</v>
      </c>
      <c r="AB7" s="75">
        <f t="shared" si="6"/>
        <v>25</v>
      </c>
      <c r="AC7" s="75">
        <f t="shared" si="6"/>
        <v>26</v>
      </c>
      <c r="AD7" s="75">
        <f t="shared" si="6"/>
        <v>27</v>
      </c>
      <c r="AE7" s="75">
        <f t="shared" si="6"/>
        <v>28</v>
      </c>
      <c r="AF7" s="75">
        <f t="shared" si="6"/>
        <v>29</v>
      </c>
      <c r="AG7" s="75">
        <f t="shared" si="6"/>
        <v>30</v>
      </c>
      <c r="AH7" s="75">
        <f t="shared" si="6"/>
        <v>31</v>
      </c>
      <c r="AI7" s="75">
        <f t="shared" si="6"/>
        <v>32</v>
      </c>
      <c r="AJ7" s="75">
        <f t="shared" si="6"/>
        <v>33</v>
      </c>
      <c r="AK7" s="75">
        <f t="shared" si="6"/>
        <v>34</v>
      </c>
      <c r="AL7" s="75">
        <f t="shared" si="6"/>
        <v>35</v>
      </c>
      <c r="AM7" s="75">
        <f t="shared" si="6"/>
        <v>36</v>
      </c>
      <c r="AO7" s="143" t="s">
        <v>15</v>
      </c>
      <c r="AP7" s="143" t="s">
        <v>111</v>
      </c>
    </row>
    <row r="8" spans="1:42" ht="17.25" thickBot="1" x14ac:dyDescent="0.45">
      <c r="A8" s="76" t="s">
        <v>106</v>
      </c>
      <c r="B8" s="84" t="s">
        <v>3</v>
      </c>
      <c r="C8" s="75"/>
      <c r="D8" s="75">
        <f t="shared" si="4"/>
        <v>1</v>
      </c>
      <c r="E8" s="75">
        <f t="shared" ref="E8:AM8" si="7">D8+1</f>
        <v>2</v>
      </c>
      <c r="F8" s="75">
        <f t="shared" si="7"/>
        <v>3</v>
      </c>
      <c r="G8" s="75">
        <f t="shared" si="7"/>
        <v>4</v>
      </c>
      <c r="H8" s="75">
        <f t="shared" si="7"/>
        <v>5</v>
      </c>
      <c r="I8" s="75">
        <f t="shared" si="7"/>
        <v>6</v>
      </c>
      <c r="J8" s="75">
        <f t="shared" si="7"/>
        <v>7</v>
      </c>
      <c r="K8" s="75">
        <f t="shared" si="7"/>
        <v>8</v>
      </c>
      <c r="L8" s="75">
        <f t="shared" si="7"/>
        <v>9</v>
      </c>
      <c r="M8" s="75">
        <f t="shared" si="7"/>
        <v>10</v>
      </c>
      <c r="N8" s="75">
        <f t="shared" si="7"/>
        <v>11</v>
      </c>
      <c r="O8" s="75">
        <f t="shared" si="7"/>
        <v>12</v>
      </c>
      <c r="P8" s="75">
        <f t="shared" si="7"/>
        <v>13</v>
      </c>
      <c r="Q8" s="75">
        <f t="shared" si="7"/>
        <v>14</v>
      </c>
      <c r="R8" s="75">
        <f t="shared" si="7"/>
        <v>15</v>
      </c>
      <c r="S8" s="75">
        <f t="shared" si="7"/>
        <v>16</v>
      </c>
      <c r="T8" s="75">
        <f t="shared" si="7"/>
        <v>17</v>
      </c>
      <c r="U8" s="75">
        <f t="shared" si="7"/>
        <v>18</v>
      </c>
      <c r="V8" s="75">
        <f t="shared" si="7"/>
        <v>19</v>
      </c>
      <c r="W8" s="75">
        <f t="shared" si="7"/>
        <v>20</v>
      </c>
      <c r="X8" s="75">
        <f t="shared" si="7"/>
        <v>21</v>
      </c>
      <c r="Y8" s="75">
        <f t="shared" si="7"/>
        <v>22</v>
      </c>
      <c r="Z8" s="75">
        <f t="shared" si="7"/>
        <v>23</v>
      </c>
      <c r="AA8" s="75">
        <f t="shared" si="7"/>
        <v>24</v>
      </c>
      <c r="AB8" s="75">
        <f t="shared" si="7"/>
        <v>25</v>
      </c>
      <c r="AC8" s="75">
        <f t="shared" si="7"/>
        <v>26</v>
      </c>
      <c r="AD8" s="75">
        <f t="shared" si="7"/>
        <v>27</v>
      </c>
      <c r="AE8" s="75">
        <f t="shared" si="7"/>
        <v>28</v>
      </c>
      <c r="AF8" s="75">
        <f t="shared" si="7"/>
        <v>29</v>
      </c>
      <c r="AG8" s="75">
        <f t="shared" si="7"/>
        <v>30</v>
      </c>
      <c r="AH8" s="75">
        <f t="shared" si="7"/>
        <v>31</v>
      </c>
      <c r="AI8" s="75">
        <f t="shared" si="7"/>
        <v>32</v>
      </c>
      <c r="AJ8" s="75">
        <f t="shared" si="7"/>
        <v>33</v>
      </c>
      <c r="AK8" s="75">
        <f t="shared" si="7"/>
        <v>34</v>
      </c>
      <c r="AL8" s="75">
        <f t="shared" si="7"/>
        <v>35</v>
      </c>
      <c r="AM8" s="75">
        <f t="shared" si="7"/>
        <v>36</v>
      </c>
      <c r="AO8" s="144" t="s">
        <v>16</v>
      </c>
      <c r="AP8" s="144" t="s">
        <v>112</v>
      </c>
    </row>
    <row r="9" spans="1:42" ht="17.25" thickBot="1" x14ac:dyDescent="0.45">
      <c r="A9" s="215" t="s">
        <v>107</v>
      </c>
      <c r="B9" s="216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O9" s="144" t="s">
        <v>16</v>
      </c>
      <c r="AP9" s="144" t="s">
        <v>111</v>
      </c>
    </row>
    <row r="10" spans="1:42" ht="17.25" thickBot="1" x14ac:dyDescent="0.45">
      <c r="A10" s="13" t="s">
        <v>42</v>
      </c>
      <c r="B10" s="85" t="s">
        <v>5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O10" s="145" t="s">
        <v>17</v>
      </c>
      <c r="AP10" s="145" t="s">
        <v>112</v>
      </c>
    </row>
    <row r="11" spans="1:42" ht="17.25" thickBot="1" x14ac:dyDescent="0.45">
      <c r="A11" s="14"/>
      <c r="B11" s="8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O11" s="145" t="s">
        <v>17</v>
      </c>
      <c r="AP11" s="145" t="s">
        <v>111</v>
      </c>
    </row>
    <row r="12" spans="1:42" ht="17.25" thickBot="1" x14ac:dyDescent="0.45">
      <c r="A12" s="13" t="s">
        <v>42</v>
      </c>
      <c r="B12" s="85" t="s">
        <v>167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O12" s="146" t="s">
        <v>18</v>
      </c>
      <c r="AP12" s="146" t="s">
        <v>112</v>
      </c>
    </row>
    <row r="13" spans="1:42" ht="17.25" thickBot="1" x14ac:dyDescent="0.45">
      <c r="A13" s="14"/>
      <c r="B13" s="8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O13" s="146" t="s">
        <v>18</v>
      </c>
      <c r="AP13" s="146" t="s">
        <v>111</v>
      </c>
    </row>
    <row r="14" spans="1:42" ht="17.25" thickBot="1" x14ac:dyDescent="0.45">
      <c r="A14" s="13" t="s">
        <v>42</v>
      </c>
      <c r="B14" s="85" t="s">
        <v>179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O14" s="147" t="s">
        <v>19</v>
      </c>
      <c r="AP14" s="147" t="s">
        <v>158</v>
      </c>
    </row>
    <row r="15" spans="1:42" ht="17.25" thickBot="1" x14ac:dyDescent="0.45">
      <c r="A15" s="14"/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O15" s="147" t="s">
        <v>19</v>
      </c>
      <c r="AP15" s="147" t="s">
        <v>159</v>
      </c>
    </row>
    <row r="16" spans="1:42" ht="17.25" thickBot="1" x14ac:dyDescent="0.45">
      <c r="A16" s="209" t="s">
        <v>29</v>
      </c>
      <c r="B16" s="86" t="s">
        <v>108</v>
      </c>
      <c r="C16" s="152">
        <v>0</v>
      </c>
      <c r="D16" s="78">
        <f t="shared" ref="D16" si="8">C16*1.001</f>
        <v>0</v>
      </c>
      <c r="E16" s="78">
        <f t="shared" ref="E16" si="9">D16*1.001</f>
        <v>0</v>
      </c>
      <c r="F16" s="78">
        <f t="shared" ref="F16" si="10">E16*1.001</f>
        <v>0</v>
      </c>
      <c r="G16" s="78">
        <f t="shared" ref="G16" si="11">F16*1.001</f>
        <v>0</v>
      </c>
      <c r="H16" s="78">
        <f t="shared" ref="H16" si="12">G16*1.001</f>
        <v>0</v>
      </c>
      <c r="I16" s="78">
        <f t="shared" ref="I16" si="13">H16*1.001</f>
        <v>0</v>
      </c>
      <c r="J16" s="78">
        <f t="shared" ref="J16" si="14">I16*1.001</f>
        <v>0</v>
      </c>
      <c r="K16" s="78">
        <f t="shared" ref="K16" si="15">J16*1.001</f>
        <v>0</v>
      </c>
      <c r="L16" s="78">
        <f t="shared" ref="L16" si="16">K16*1.001</f>
        <v>0</v>
      </c>
      <c r="M16" s="78">
        <f t="shared" ref="M16" si="17">L16*1.001</f>
        <v>0</v>
      </c>
      <c r="N16" s="78">
        <f t="shared" ref="N16" si="18">M16*1.001</f>
        <v>0</v>
      </c>
      <c r="O16" s="78">
        <f t="shared" ref="O16" si="19">N16*1.001</f>
        <v>0</v>
      </c>
      <c r="P16" s="78">
        <f t="shared" ref="P16" si="20">O16*1.001</f>
        <v>0</v>
      </c>
      <c r="Q16" s="78">
        <f t="shared" ref="Q16" si="21">P16*1.001</f>
        <v>0</v>
      </c>
      <c r="R16" s="78">
        <f t="shared" ref="R16" si="22">Q16*1.001</f>
        <v>0</v>
      </c>
      <c r="S16" s="78">
        <f t="shared" ref="S16" si="23">R16*1.001</f>
        <v>0</v>
      </c>
      <c r="T16" s="78">
        <f t="shared" ref="T16" si="24">S16*1.001</f>
        <v>0</v>
      </c>
      <c r="U16" s="78">
        <f t="shared" ref="U16" si="25">T16*1.001</f>
        <v>0</v>
      </c>
      <c r="V16" s="78">
        <f t="shared" ref="V16" si="26">U16*1.001</f>
        <v>0</v>
      </c>
      <c r="W16" s="78">
        <f t="shared" ref="W16" si="27">V16*1.001</f>
        <v>0</v>
      </c>
      <c r="X16" s="78">
        <f t="shared" ref="X16" si="28">W16*1.001</f>
        <v>0</v>
      </c>
      <c r="Y16" s="78">
        <f t="shared" ref="Y16" si="29">X16*1.001</f>
        <v>0</v>
      </c>
      <c r="Z16" s="78">
        <f t="shared" ref="Z16" si="30">Y16*1.001</f>
        <v>0</v>
      </c>
      <c r="AA16" s="78">
        <f t="shared" ref="AA16" si="31">Z16*1.001</f>
        <v>0</v>
      </c>
      <c r="AB16" s="78">
        <f t="shared" ref="AB16" si="32">AA16*1.001</f>
        <v>0</v>
      </c>
      <c r="AC16" s="78">
        <f t="shared" ref="AC16" si="33">AB16*1.001</f>
        <v>0</v>
      </c>
      <c r="AD16" s="78">
        <f t="shared" ref="AD16" si="34">AC16*1.001</f>
        <v>0</v>
      </c>
      <c r="AE16" s="78">
        <f t="shared" ref="AE16" si="35">AD16*1.001</f>
        <v>0</v>
      </c>
      <c r="AF16" s="78">
        <f t="shared" ref="AF16" si="36">AE16*1.001</f>
        <v>0</v>
      </c>
      <c r="AG16" s="78">
        <f t="shared" ref="AG16" si="37">AF16*1.001</f>
        <v>0</v>
      </c>
      <c r="AH16" s="78">
        <f t="shared" ref="AH16" si="38">AG16*1.001</f>
        <v>0</v>
      </c>
      <c r="AI16" s="78">
        <f t="shared" ref="AI16" si="39">AH16*1.001</f>
        <v>0</v>
      </c>
      <c r="AJ16" s="78">
        <f t="shared" ref="AJ16" si="40">AI16*1.001</f>
        <v>0</v>
      </c>
      <c r="AK16" s="78">
        <f t="shared" ref="AK16" si="41">AJ16*1.001</f>
        <v>0</v>
      </c>
      <c r="AL16" s="78">
        <f t="shared" ref="AL16" si="42">AK16*1.001</f>
        <v>0</v>
      </c>
      <c r="AM16" s="78">
        <f t="shared" ref="AM16" si="43">AL16*1.001</f>
        <v>0</v>
      </c>
      <c r="AO16" s="147" t="s">
        <v>19</v>
      </c>
      <c r="AP16" s="147" t="s">
        <v>157</v>
      </c>
    </row>
    <row r="17" spans="1:42" ht="17.25" thickBot="1" x14ac:dyDescent="0.45">
      <c r="A17" s="210"/>
      <c r="B17" s="84" t="s">
        <v>30</v>
      </c>
      <c r="C17" s="141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O17" s="147" t="s">
        <v>19</v>
      </c>
      <c r="AP17" s="147" t="s">
        <v>113</v>
      </c>
    </row>
    <row r="18" spans="1:42" ht="17.25" thickBot="1" x14ac:dyDescent="0.45">
      <c r="A18" s="210"/>
      <c r="B18" s="84" t="s">
        <v>44</v>
      </c>
      <c r="C18" s="154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O18" s="147" t="s">
        <v>160</v>
      </c>
      <c r="AP18" s="147" t="s">
        <v>161</v>
      </c>
    </row>
    <row r="19" spans="1:42" ht="17.25" thickBot="1" x14ac:dyDescent="0.45">
      <c r="A19" s="210"/>
      <c r="B19" s="84" t="s">
        <v>6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O19" s="147" t="s">
        <v>160</v>
      </c>
      <c r="AP19" s="147" t="s">
        <v>162</v>
      </c>
    </row>
    <row r="20" spans="1:42" ht="17.25" thickBot="1" x14ac:dyDescent="0.45">
      <c r="A20" s="211"/>
      <c r="B20" s="84" t="s">
        <v>7</v>
      </c>
      <c r="C20" s="79">
        <f>SUM(C16:C19)</f>
        <v>0</v>
      </c>
      <c r="D20" s="79">
        <f t="shared" ref="D20" si="44">SUM(D16:D19)</f>
        <v>0</v>
      </c>
      <c r="E20" s="79">
        <f t="shared" ref="E20:AM20" si="45">SUM(E16:E19)</f>
        <v>0</v>
      </c>
      <c r="F20" s="79">
        <f t="shared" si="45"/>
        <v>0</v>
      </c>
      <c r="G20" s="79">
        <f t="shared" si="45"/>
        <v>0</v>
      </c>
      <c r="H20" s="79">
        <f t="shared" si="45"/>
        <v>0</v>
      </c>
      <c r="I20" s="79">
        <f t="shared" si="45"/>
        <v>0</v>
      </c>
      <c r="J20" s="79">
        <f t="shared" si="45"/>
        <v>0</v>
      </c>
      <c r="K20" s="79">
        <f t="shared" si="45"/>
        <v>0</v>
      </c>
      <c r="L20" s="79">
        <f t="shared" si="45"/>
        <v>0</v>
      </c>
      <c r="M20" s="79">
        <f t="shared" si="45"/>
        <v>0</v>
      </c>
      <c r="N20" s="79">
        <f t="shared" si="45"/>
        <v>0</v>
      </c>
      <c r="O20" s="79">
        <f t="shared" si="45"/>
        <v>0</v>
      </c>
      <c r="P20" s="79">
        <f t="shared" si="45"/>
        <v>0</v>
      </c>
      <c r="Q20" s="79">
        <f t="shared" si="45"/>
        <v>0</v>
      </c>
      <c r="R20" s="79">
        <f t="shared" si="45"/>
        <v>0</v>
      </c>
      <c r="S20" s="79">
        <f t="shared" si="45"/>
        <v>0</v>
      </c>
      <c r="T20" s="79">
        <f t="shared" si="45"/>
        <v>0</v>
      </c>
      <c r="U20" s="79">
        <f t="shared" si="45"/>
        <v>0</v>
      </c>
      <c r="V20" s="79">
        <f t="shared" si="45"/>
        <v>0</v>
      </c>
      <c r="W20" s="79">
        <f t="shared" si="45"/>
        <v>0</v>
      </c>
      <c r="X20" s="79">
        <f t="shared" si="45"/>
        <v>0</v>
      </c>
      <c r="Y20" s="79">
        <f t="shared" si="45"/>
        <v>0</v>
      </c>
      <c r="Z20" s="79">
        <f t="shared" si="45"/>
        <v>0</v>
      </c>
      <c r="AA20" s="79">
        <f t="shared" si="45"/>
        <v>0</v>
      </c>
      <c r="AB20" s="79">
        <f t="shared" si="45"/>
        <v>0</v>
      </c>
      <c r="AC20" s="79">
        <f t="shared" si="45"/>
        <v>0</v>
      </c>
      <c r="AD20" s="79">
        <f t="shared" si="45"/>
        <v>0</v>
      </c>
      <c r="AE20" s="79">
        <f t="shared" si="45"/>
        <v>0</v>
      </c>
      <c r="AF20" s="79">
        <f t="shared" si="45"/>
        <v>0</v>
      </c>
      <c r="AG20" s="79">
        <f t="shared" si="45"/>
        <v>0</v>
      </c>
      <c r="AH20" s="79">
        <f t="shared" si="45"/>
        <v>0</v>
      </c>
      <c r="AI20" s="79">
        <f t="shared" si="45"/>
        <v>0</v>
      </c>
      <c r="AJ20" s="79">
        <f t="shared" si="45"/>
        <v>0</v>
      </c>
      <c r="AK20" s="79">
        <f t="shared" si="45"/>
        <v>0</v>
      </c>
      <c r="AL20" s="79">
        <f t="shared" si="45"/>
        <v>0</v>
      </c>
      <c r="AM20" s="79">
        <f t="shared" si="45"/>
        <v>0</v>
      </c>
    </row>
    <row r="21" spans="1:42" ht="17.25" thickBot="1" x14ac:dyDescent="0.45">
      <c r="A21" s="212" t="s">
        <v>34</v>
      </c>
      <c r="B21" s="87" t="s">
        <v>8</v>
      </c>
      <c r="C21" s="153">
        <v>0</v>
      </c>
      <c r="D21" s="153">
        <f>C21*1.02</f>
        <v>0</v>
      </c>
      <c r="E21" s="153">
        <f t="shared" ref="E21:AM21" si="46">D21*1.02</f>
        <v>0</v>
      </c>
      <c r="F21" s="153">
        <f t="shared" si="46"/>
        <v>0</v>
      </c>
      <c r="G21" s="153">
        <f t="shared" si="46"/>
        <v>0</v>
      </c>
      <c r="H21" s="153">
        <f t="shared" si="46"/>
        <v>0</v>
      </c>
      <c r="I21" s="153">
        <f t="shared" si="46"/>
        <v>0</v>
      </c>
      <c r="J21" s="153">
        <f t="shared" si="46"/>
        <v>0</v>
      </c>
      <c r="K21" s="153">
        <f t="shared" si="46"/>
        <v>0</v>
      </c>
      <c r="L21" s="153">
        <f t="shared" si="46"/>
        <v>0</v>
      </c>
      <c r="M21" s="153">
        <f t="shared" si="46"/>
        <v>0</v>
      </c>
      <c r="N21" s="153">
        <f t="shared" si="46"/>
        <v>0</v>
      </c>
      <c r="O21" s="153">
        <f t="shared" si="46"/>
        <v>0</v>
      </c>
      <c r="P21" s="153">
        <f t="shared" si="46"/>
        <v>0</v>
      </c>
      <c r="Q21" s="153">
        <f t="shared" si="46"/>
        <v>0</v>
      </c>
      <c r="R21" s="153">
        <f t="shared" si="46"/>
        <v>0</v>
      </c>
      <c r="S21" s="153">
        <f t="shared" si="46"/>
        <v>0</v>
      </c>
      <c r="T21" s="153">
        <f t="shared" si="46"/>
        <v>0</v>
      </c>
      <c r="U21" s="153">
        <f t="shared" si="46"/>
        <v>0</v>
      </c>
      <c r="V21" s="153">
        <f t="shared" si="46"/>
        <v>0</v>
      </c>
      <c r="W21" s="153">
        <f t="shared" si="46"/>
        <v>0</v>
      </c>
      <c r="X21" s="153">
        <f t="shared" si="46"/>
        <v>0</v>
      </c>
      <c r="Y21" s="153">
        <f t="shared" si="46"/>
        <v>0</v>
      </c>
      <c r="Z21" s="153">
        <f t="shared" si="46"/>
        <v>0</v>
      </c>
      <c r="AA21" s="153">
        <f t="shared" si="46"/>
        <v>0</v>
      </c>
      <c r="AB21" s="153">
        <f t="shared" si="46"/>
        <v>0</v>
      </c>
      <c r="AC21" s="153">
        <f t="shared" si="46"/>
        <v>0</v>
      </c>
      <c r="AD21" s="153">
        <f t="shared" si="46"/>
        <v>0</v>
      </c>
      <c r="AE21" s="153">
        <f t="shared" si="46"/>
        <v>0</v>
      </c>
      <c r="AF21" s="153">
        <f t="shared" si="46"/>
        <v>0</v>
      </c>
      <c r="AG21" s="153">
        <f t="shared" si="46"/>
        <v>0</v>
      </c>
      <c r="AH21" s="153">
        <f t="shared" si="46"/>
        <v>0</v>
      </c>
      <c r="AI21" s="153">
        <f t="shared" si="46"/>
        <v>0</v>
      </c>
      <c r="AJ21" s="153">
        <f t="shared" si="46"/>
        <v>0</v>
      </c>
      <c r="AK21" s="153">
        <f t="shared" si="46"/>
        <v>0</v>
      </c>
      <c r="AL21" s="153">
        <f t="shared" si="46"/>
        <v>0</v>
      </c>
      <c r="AM21" s="153">
        <f t="shared" si="46"/>
        <v>0</v>
      </c>
      <c r="AO21" s="136">
        <v>100</v>
      </c>
      <c r="AP21" s="1" t="s">
        <v>164</v>
      </c>
    </row>
    <row r="22" spans="1:42" ht="17.25" thickBot="1" x14ac:dyDescent="0.45">
      <c r="A22" s="213"/>
      <c r="B22" s="88" t="s">
        <v>42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O22" s="80">
        <v>100</v>
      </c>
      <c r="AP22" s="1" t="s">
        <v>163</v>
      </c>
    </row>
    <row r="23" spans="1:42" ht="17.25" thickBot="1" x14ac:dyDescent="0.45">
      <c r="A23" s="213"/>
      <c r="B23" s="87" t="s">
        <v>109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</row>
    <row r="24" spans="1:42" ht="17.25" thickBot="1" x14ac:dyDescent="0.45">
      <c r="A24" s="213"/>
      <c r="B24" s="87" t="s">
        <v>9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</row>
    <row r="25" spans="1:42" ht="17.25" thickBot="1" x14ac:dyDescent="0.45">
      <c r="A25" s="213"/>
      <c r="B25" s="87" t="s">
        <v>130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</row>
    <row r="26" spans="1:42" ht="17.25" thickBot="1" x14ac:dyDescent="0.45">
      <c r="A26" s="213"/>
      <c r="B26" s="87" t="s">
        <v>144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</row>
    <row r="27" spans="1:42" ht="17.25" thickBot="1" x14ac:dyDescent="0.45">
      <c r="A27" s="213"/>
      <c r="B27" s="87" t="s">
        <v>40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</row>
    <row r="28" spans="1:42" ht="17.25" thickBot="1" x14ac:dyDescent="0.45">
      <c r="A28" s="213"/>
      <c r="B28" s="131" t="s">
        <v>145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</row>
    <row r="29" spans="1:42" ht="17.25" thickBot="1" x14ac:dyDescent="0.45">
      <c r="A29" s="213"/>
      <c r="B29" s="87" t="s">
        <v>10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</row>
    <row r="30" spans="1:42" ht="17.25" thickBot="1" x14ac:dyDescent="0.45">
      <c r="A30" s="214"/>
      <c r="B30" s="87" t="s">
        <v>13</v>
      </c>
      <c r="C30" s="81">
        <f>SUM(C21:C29)</f>
        <v>0</v>
      </c>
      <c r="D30" s="81">
        <f t="shared" ref="D30" si="47">SUM(D21:D29)</f>
        <v>0</v>
      </c>
      <c r="E30" s="81">
        <f t="shared" ref="E30:AM30" si="48">SUM(E21:E29)</f>
        <v>0</v>
      </c>
      <c r="F30" s="81">
        <f t="shared" si="48"/>
        <v>0</v>
      </c>
      <c r="G30" s="81">
        <f t="shared" si="48"/>
        <v>0</v>
      </c>
      <c r="H30" s="81">
        <f t="shared" si="48"/>
        <v>0</v>
      </c>
      <c r="I30" s="81">
        <f t="shared" si="48"/>
        <v>0</v>
      </c>
      <c r="J30" s="81">
        <f t="shared" si="48"/>
        <v>0</v>
      </c>
      <c r="K30" s="81">
        <f t="shared" si="48"/>
        <v>0</v>
      </c>
      <c r="L30" s="81">
        <f t="shared" si="48"/>
        <v>0</v>
      </c>
      <c r="M30" s="81">
        <f t="shared" si="48"/>
        <v>0</v>
      </c>
      <c r="N30" s="81">
        <f t="shared" si="48"/>
        <v>0</v>
      </c>
      <c r="O30" s="81">
        <f t="shared" si="48"/>
        <v>0</v>
      </c>
      <c r="P30" s="81">
        <f t="shared" si="48"/>
        <v>0</v>
      </c>
      <c r="Q30" s="81">
        <f t="shared" si="48"/>
        <v>0</v>
      </c>
      <c r="R30" s="81">
        <f t="shared" si="48"/>
        <v>0</v>
      </c>
      <c r="S30" s="81">
        <f t="shared" si="48"/>
        <v>0</v>
      </c>
      <c r="T30" s="81">
        <f t="shared" si="48"/>
        <v>0</v>
      </c>
      <c r="U30" s="81">
        <f t="shared" si="48"/>
        <v>0</v>
      </c>
      <c r="V30" s="81">
        <f t="shared" si="48"/>
        <v>0</v>
      </c>
      <c r="W30" s="81">
        <f t="shared" si="48"/>
        <v>0</v>
      </c>
      <c r="X30" s="81">
        <f t="shared" si="48"/>
        <v>0</v>
      </c>
      <c r="Y30" s="81">
        <f t="shared" si="48"/>
        <v>0</v>
      </c>
      <c r="Z30" s="81">
        <f t="shared" si="48"/>
        <v>0</v>
      </c>
      <c r="AA30" s="81">
        <f t="shared" si="48"/>
        <v>0</v>
      </c>
      <c r="AB30" s="81">
        <f t="shared" si="48"/>
        <v>0</v>
      </c>
      <c r="AC30" s="81">
        <f t="shared" si="48"/>
        <v>0</v>
      </c>
      <c r="AD30" s="81">
        <f t="shared" si="48"/>
        <v>0</v>
      </c>
      <c r="AE30" s="81">
        <f t="shared" si="48"/>
        <v>0</v>
      </c>
      <c r="AF30" s="81">
        <f t="shared" si="48"/>
        <v>0</v>
      </c>
      <c r="AG30" s="81">
        <f t="shared" si="48"/>
        <v>0</v>
      </c>
      <c r="AH30" s="81">
        <f t="shared" si="48"/>
        <v>0</v>
      </c>
      <c r="AI30" s="81">
        <f t="shared" si="48"/>
        <v>0</v>
      </c>
      <c r="AJ30" s="81">
        <f t="shared" si="48"/>
        <v>0</v>
      </c>
      <c r="AK30" s="81">
        <f t="shared" si="48"/>
        <v>0</v>
      </c>
      <c r="AL30" s="81">
        <f t="shared" si="48"/>
        <v>0</v>
      </c>
      <c r="AM30" s="81">
        <f t="shared" si="48"/>
        <v>0</v>
      </c>
    </row>
    <row r="31" spans="1:42" ht="17.25" thickBot="1" x14ac:dyDescent="0.45">
      <c r="A31" s="16" t="s">
        <v>14</v>
      </c>
      <c r="B31" s="89"/>
      <c r="C31" s="155">
        <f>C20-C30</f>
        <v>0</v>
      </c>
      <c r="D31" s="153">
        <f t="shared" ref="D31" si="49">D20-D30</f>
        <v>0</v>
      </c>
      <c r="E31" s="153">
        <f t="shared" ref="E31:AM31" si="50">E20-E30</f>
        <v>0</v>
      </c>
      <c r="F31" s="153">
        <f t="shared" si="50"/>
        <v>0</v>
      </c>
      <c r="G31" s="153">
        <f t="shared" si="50"/>
        <v>0</v>
      </c>
      <c r="H31" s="153">
        <f t="shared" si="50"/>
        <v>0</v>
      </c>
      <c r="I31" s="153">
        <f t="shared" si="50"/>
        <v>0</v>
      </c>
      <c r="J31" s="153">
        <f t="shared" si="50"/>
        <v>0</v>
      </c>
      <c r="K31" s="153">
        <f t="shared" si="50"/>
        <v>0</v>
      </c>
      <c r="L31" s="153">
        <f t="shared" si="50"/>
        <v>0</v>
      </c>
      <c r="M31" s="153">
        <f t="shared" si="50"/>
        <v>0</v>
      </c>
      <c r="N31" s="153">
        <f t="shared" si="50"/>
        <v>0</v>
      </c>
      <c r="O31" s="153">
        <f t="shared" si="50"/>
        <v>0</v>
      </c>
      <c r="P31" s="153">
        <f t="shared" si="50"/>
        <v>0</v>
      </c>
      <c r="Q31" s="153">
        <f t="shared" si="50"/>
        <v>0</v>
      </c>
      <c r="R31" s="153">
        <f t="shared" si="50"/>
        <v>0</v>
      </c>
      <c r="S31" s="153">
        <f t="shared" si="50"/>
        <v>0</v>
      </c>
      <c r="T31" s="153">
        <f t="shared" si="50"/>
        <v>0</v>
      </c>
      <c r="U31" s="153">
        <f t="shared" si="50"/>
        <v>0</v>
      </c>
      <c r="V31" s="153">
        <f t="shared" si="50"/>
        <v>0</v>
      </c>
      <c r="W31" s="153">
        <f t="shared" si="50"/>
        <v>0</v>
      </c>
      <c r="X31" s="153">
        <f t="shared" si="50"/>
        <v>0</v>
      </c>
      <c r="Y31" s="153">
        <f t="shared" si="50"/>
        <v>0</v>
      </c>
      <c r="Z31" s="153">
        <f t="shared" si="50"/>
        <v>0</v>
      </c>
      <c r="AA31" s="153">
        <f t="shared" si="50"/>
        <v>0</v>
      </c>
      <c r="AB31" s="153">
        <f t="shared" si="50"/>
        <v>0</v>
      </c>
      <c r="AC31" s="153">
        <f t="shared" si="50"/>
        <v>0</v>
      </c>
      <c r="AD31" s="153">
        <f t="shared" si="50"/>
        <v>0</v>
      </c>
      <c r="AE31" s="153">
        <f t="shared" si="50"/>
        <v>0</v>
      </c>
      <c r="AF31" s="153">
        <f t="shared" si="50"/>
        <v>0</v>
      </c>
      <c r="AG31" s="153">
        <f t="shared" si="50"/>
        <v>0</v>
      </c>
      <c r="AH31" s="153">
        <f t="shared" si="50"/>
        <v>0</v>
      </c>
      <c r="AI31" s="153">
        <f t="shared" si="50"/>
        <v>0</v>
      </c>
      <c r="AJ31" s="153">
        <f t="shared" si="50"/>
        <v>0</v>
      </c>
      <c r="AK31" s="153">
        <f t="shared" si="50"/>
        <v>0</v>
      </c>
      <c r="AL31" s="153">
        <f t="shared" si="50"/>
        <v>0</v>
      </c>
      <c r="AM31" s="153">
        <f t="shared" si="50"/>
        <v>0</v>
      </c>
      <c r="AO31" s="1" t="s">
        <v>168</v>
      </c>
      <c r="AP31" s="156">
        <v>7.0000000000000007E-2</v>
      </c>
    </row>
    <row r="32" spans="1:42" ht="17.25" thickBot="1" x14ac:dyDescent="0.45">
      <c r="A32" s="16" t="s">
        <v>110</v>
      </c>
      <c r="B32" s="89">
        <v>0</v>
      </c>
      <c r="C32" s="155">
        <f>(((B32-$AP$32)*(1+AP31))+$AP$32)+C31</f>
        <v>-70</v>
      </c>
      <c r="D32" s="141">
        <f t="shared" ref="D32" si="51">(((C32-1000)*1.07)+1000)+D31</f>
        <v>-144.90000000000009</v>
      </c>
      <c r="E32" s="141">
        <f t="shared" ref="E32" si="52">(((D32-1000)*1.07)+1000)+E31</f>
        <v>-225.04300000000012</v>
      </c>
      <c r="F32" s="141">
        <f t="shared" ref="F32" si="53">(((E32-1000)*1.07)+1000)+F31</f>
        <v>-310.79601000000025</v>
      </c>
      <c r="G32" s="141">
        <f t="shared" ref="G32" si="54">(((F32-1000)*1.07)+1000)+G31</f>
        <v>-402.55173070000046</v>
      </c>
      <c r="H32" s="141">
        <f t="shared" ref="H32" si="55">(((G32-1000)*1.07)+1000)+H31</f>
        <v>-500.7303518490005</v>
      </c>
      <c r="I32" s="141">
        <f t="shared" ref="I32" si="56">(((H32-1000)*1.07)+1000)+I31</f>
        <v>-605.7814764784307</v>
      </c>
      <c r="J32" s="141">
        <f t="shared" ref="J32" si="57">(((I32-1000)*1.07)+1000)+J31</f>
        <v>-718.18617983192098</v>
      </c>
      <c r="K32" s="141">
        <f t="shared" ref="K32" si="58">(((J32-1000)*1.07)+1000)+K31</f>
        <v>-838.45921242015561</v>
      </c>
      <c r="L32" s="141">
        <f t="shared" ref="L32" si="59">(((K32-1000)*1.07)+1000)+L31</f>
        <v>-967.1513572895667</v>
      </c>
      <c r="M32" s="141">
        <f t="shared" ref="M32" si="60">(((L32-1000)*1.07)+1000)+M31</f>
        <v>-1104.8519522998363</v>
      </c>
      <c r="N32" s="141">
        <f t="shared" ref="N32" si="61">(((M32-1000)*1.07)+1000)+N31</f>
        <v>-1252.1915889608249</v>
      </c>
      <c r="O32" s="141">
        <f t="shared" ref="O32" si="62">(((N32-1000)*1.07)+1000)+O31</f>
        <v>-1409.8450001880828</v>
      </c>
      <c r="P32" s="141">
        <f t="shared" ref="P32" si="63">(((O32-1000)*1.07)+1000)+P31</f>
        <v>-1578.5341502012488</v>
      </c>
      <c r="Q32" s="141">
        <f t="shared" ref="Q32" si="64">(((P32-1000)*1.07)+1000)+Q31</f>
        <v>-1759.0315407153366</v>
      </c>
      <c r="R32" s="141">
        <f t="shared" ref="R32" si="65">(((Q32-1000)*1.07)+1000)+R31</f>
        <v>-1952.1637485654105</v>
      </c>
      <c r="S32" s="141">
        <f t="shared" ref="S32" si="66">(((R32-1000)*1.07)+1000)+S31</f>
        <v>-2158.8152109649895</v>
      </c>
      <c r="T32" s="141">
        <f t="shared" ref="T32" si="67">(((S32-1000)*1.07)+1000)+T31</f>
        <v>-2379.932275732539</v>
      </c>
      <c r="U32" s="141">
        <f t="shared" ref="U32" si="68">(((T32-1000)*1.07)+1000)+U31</f>
        <v>-2616.527535033817</v>
      </c>
      <c r="V32" s="141">
        <f t="shared" ref="V32" si="69">(((U32-1000)*1.07)+1000)+V31</f>
        <v>-2869.6844624861842</v>
      </c>
      <c r="W32" s="141">
        <f t="shared" ref="W32" si="70">(((V32-1000)*1.07)+1000)+W31</f>
        <v>-3140.5623748602175</v>
      </c>
      <c r="X32" s="141">
        <f t="shared" ref="X32" si="71">(((W32-1000)*1.07)+1000)+X31</f>
        <v>-3430.4017411004334</v>
      </c>
      <c r="Y32" s="141">
        <f t="shared" ref="Y32" si="72">(((X32-1000)*1.07)+1000)+Y31</f>
        <v>-3740.5298629774643</v>
      </c>
      <c r="Z32" s="141">
        <f t="shared" ref="Z32" si="73">(((Y32-1000)*1.07)+1000)+Z31</f>
        <v>-4072.3669533858874</v>
      </c>
      <c r="AA32" s="141">
        <f t="shared" ref="AA32" si="74">(((Z32-1000)*1.07)+1000)+AA31</f>
        <v>-4427.4326401229</v>
      </c>
      <c r="AB32" s="141">
        <f t="shared" ref="AB32" si="75">(((AA32-1000)*1.07)+1000)+AB31</f>
        <v>-4807.3529249315034</v>
      </c>
      <c r="AC32" s="141">
        <f t="shared" ref="AC32" si="76">(((AB32-1000)*1.07)+1000)+AC31</f>
        <v>-5213.8676296767089</v>
      </c>
      <c r="AD32" s="141">
        <f t="shared" ref="AD32" si="77">(((AC32-1000)*1.07)+1000)+AD31</f>
        <v>-5648.8383637540792</v>
      </c>
      <c r="AE32" s="141">
        <f t="shared" ref="AE32" si="78">(((AD32-1000)*1.07)+1000)+AE31</f>
        <v>-6114.2570492168652</v>
      </c>
      <c r="AF32" s="141">
        <f t="shared" ref="AF32" si="79">(((AE32-1000)*1.07)+1000)+AF31</f>
        <v>-6612.2550426620464</v>
      </c>
      <c r="AG32" s="141">
        <f t="shared" ref="AG32" si="80">(((AF32-1000)*1.07)+1000)+AG31</f>
        <v>-7145.1128956483899</v>
      </c>
      <c r="AH32" s="141">
        <f t="shared" ref="AH32" si="81">(((AG32-1000)*1.07)+1000)+AH31</f>
        <v>-7715.2707983437776</v>
      </c>
      <c r="AI32" s="141">
        <f t="shared" ref="AI32" si="82">(((AH32-1000)*1.07)+1000)+AI31</f>
        <v>-8325.3397542278435</v>
      </c>
      <c r="AJ32" s="141">
        <f t="shared" ref="AJ32" si="83">(((AI32-1000)*1.07)+1000)+AJ31</f>
        <v>-8978.1135370237935</v>
      </c>
      <c r="AK32" s="141">
        <f t="shared" ref="AK32" si="84">(((AJ32-1000)*1.07)+1000)+AK31</f>
        <v>-9676.581484615459</v>
      </c>
      <c r="AL32" s="141">
        <f t="shared" ref="AL32" si="85">(((AK32-1000)*1.07)+1000)+AL31</f>
        <v>-10423.942188538542</v>
      </c>
      <c r="AM32" s="141">
        <f t="shared" ref="AM32" si="86">(((AL32-1000)*1.07)+1000)+AM31</f>
        <v>-11223.61814173624</v>
      </c>
      <c r="AO32" s="1" t="s">
        <v>169</v>
      </c>
      <c r="AP32" s="1">
        <v>1000</v>
      </c>
    </row>
    <row r="33" spans="1:39" x14ac:dyDescent="0.4"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</row>
    <row r="34" spans="1:39" ht="17.25" thickBot="1" x14ac:dyDescent="0.45">
      <c r="A34" s="1" t="s">
        <v>166</v>
      </c>
    </row>
    <row r="35" spans="1:39" ht="17.25" thickBot="1" x14ac:dyDescent="0.45">
      <c r="A35" s="12" t="s">
        <v>0</v>
      </c>
      <c r="B35" s="83" t="s">
        <v>1</v>
      </c>
      <c r="C35" s="15"/>
      <c r="D35" s="15">
        <f>C35+1</f>
        <v>1</v>
      </c>
      <c r="E35" s="15">
        <f t="shared" ref="E35:AM35" si="87">D35+1</f>
        <v>2</v>
      </c>
      <c r="F35" s="15">
        <f t="shared" si="87"/>
        <v>3</v>
      </c>
      <c r="G35" s="15">
        <f t="shared" si="87"/>
        <v>4</v>
      </c>
      <c r="H35" s="15">
        <f t="shared" si="87"/>
        <v>5</v>
      </c>
      <c r="I35" s="15">
        <f t="shared" si="87"/>
        <v>6</v>
      </c>
      <c r="J35" s="15">
        <f t="shared" si="87"/>
        <v>7</v>
      </c>
      <c r="K35" s="15">
        <f t="shared" si="87"/>
        <v>8</v>
      </c>
      <c r="L35" s="15">
        <f t="shared" si="87"/>
        <v>9</v>
      </c>
      <c r="M35" s="15">
        <f t="shared" si="87"/>
        <v>10</v>
      </c>
      <c r="N35" s="15">
        <f t="shared" si="87"/>
        <v>11</v>
      </c>
      <c r="O35" s="15">
        <f t="shared" si="87"/>
        <v>12</v>
      </c>
      <c r="P35" s="15">
        <f t="shared" si="87"/>
        <v>13</v>
      </c>
      <c r="Q35" s="15">
        <f t="shared" si="87"/>
        <v>14</v>
      </c>
      <c r="R35" s="15">
        <f t="shared" si="87"/>
        <v>15</v>
      </c>
      <c r="S35" s="15">
        <f t="shared" si="87"/>
        <v>16</v>
      </c>
      <c r="T35" s="15">
        <f t="shared" si="87"/>
        <v>17</v>
      </c>
      <c r="U35" s="15">
        <f t="shared" si="87"/>
        <v>18</v>
      </c>
      <c r="V35" s="15">
        <f t="shared" si="87"/>
        <v>19</v>
      </c>
      <c r="W35" s="15">
        <f t="shared" si="87"/>
        <v>20</v>
      </c>
      <c r="X35" s="15">
        <f t="shared" si="87"/>
        <v>21</v>
      </c>
      <c r="Y35" s="15">
        <f t="shared" si="87"/>
        <v>22</v>
      </c>
      <c r="Z35" s="15">
        <f t="shared" si="87"/>
        <v>23</v>
      </c>
      <c r="AA35" s="15">
        <f t="shared" si="87"/>
        <v>24</v>
      </c>
      <c r="AB35" s="15">
        <f t="shared" si="87"/>
        <v>25</v>
      </c>
      <c r="AC35" s="15">
        <f t="shared" si="87"/>
        <v>26</v>
      </c>
      <c r="AD35" s="15">
        <f t="shared" si="87"/>
        <v>27</v>
      </c>
      <c r="AE35" s="15">
        <f t="shared" si="87"/>
        <v>28</v>
      </c>
      <c r="AF35" s="15">
        <f t="shared" si="87"/>
        <v>29</v>
      </c>
      <c r="AG35" s="15">
        <f t="shared" si="87"/>
        <v>30</v>
      </c>
      <c r="AH35" s="15">
        <f t="shared" si="87"/>
        <v>31</v>
      </c>
      <c r="AI35" s="15">
        <f t="shared" si="87"/>
        <v>32</v>
      </c>
      <c r="AJ35" s="15">
        <f t="shared" si="87"/>
        <v>33</v>
      </c>
      <c r="AK35" s="15">
        <f t="shared" si="87"/>
        <v>34</v>
      </c>
      <c r="AL35" s="15">
        <f t="shared" si="87"/>
        <v>35</v>
      </c>
      <c r="AM35" s="15">
        <f t="shared" si="87"/>
        <v>36</v>
      </c>
    </row>
    <row r="36" spans="1:39" ht="17.25" thickBot="1" x14ac:dyDescent="0.45">
      <c r="A36" s="74" t="s">
        <v>2</v>
      </c>
      <c r="B36" s="84" t="s">
        <v>3</v>
      </c>
      <c r="C36" s="75"/>
      <c r="D36" s="75">
        <f>C36+1</f>
        <v>1</v>
      </c>
      <c r="E36" s="75">
        <f t="shared" ref="E36:AM36" si="88">D36+1</f>
        <v>2</v>
      </c>
      <c r="F36" s="75">
        <f t="shared" si="88"/>
        <v>3</v>
      </c>
      <c r="G36" s="75">
        <f t="shared" si="88"/>
        <v>4</v>
      </c>
      <c r="H36" s="75">
        <f t="shared" si="88"/>
        <v>5</v>
      </c>
      <c r="I36" s="75">
        <f t="shared" si="88"/>
        <v>6</v>
      </c>
      <c r="J36" s="75">
        <f t="shared" si="88"/>
        <v>7</v>
      </c>
      <c r="K36" s="75">
        <f t="shared" si="88"/>
        <v>8</v>
      </c>
      <c r="L36" s="75">
        <f t="shared" si="88"/>
        <v>9</v>
      </c>
      <c r="M36" s="75">
        <f t="shared" si="88"/>
        <v>10</v>
      </c>
      <c r="N36" s="75">
        <f t="shared" si="88"/>
        <v>11</v>
      </c>
      <c r="O36" s="75">
        <f t="shared" si="88"/>
        <v>12</v>
      </c>
      <c r="P36" s="75">
        <f t="shared" si="88"/>
        <v>13</v>
      </c>
      <c r="Q36" s="75">
        <f t="shared" si="88"/>
        <v>14</v>
      </c>
      <c r="R36" s="75">
        <f t="shared" si="88"/>
        <v>15</v>
      </c>
      <c r="S36" s="75">
        <f t="shared" si="88"/>
        <v>16</v>
      </c>
      <c r="T36" s="75">
        <f t="shared" si="88"/>
        <v>17</v>
      </c>
      <c r="U36" s="75">
        <f t="shared" si="88"/>
        <v>18</v>
      </c>
      <c r="V36" s="75">
        <f t="shared" si="88"/>
        <v>19</v>
      </c>
      <c r="W36" s="75">
        <f t="shared" si="88"/>
        <v>20</v>
      </c>
      <c r="X36" s="75">
        <f t="shared" si="88"/>
        <v>21</v>
      </c>
      <c r="Y36" s="75">
        <f t="shared" si="88"/>
        <v>22</v>
      </c>
      <c r="Z36" s="75">
        <f t="shared" si="88"/>
        <v>23</v>
      </c>
      <c r="AA36" s="75">
        <f t="shared" si="88"/>
        <v>24</v>
      </c>
      <c r="AB36" s="75">
        <f t="shared" si="88"/>
        <v>25</v>
      </c>
      <c r="AC36" s="75">
        <f t="shared" si="88"/>
        <v>26</v>
      </c>
      <c r="AD36" s="75">
        <f t="shared" si="88"/>
        <v>27</v>
      </c>
      <c r="AE36" s="75">
        <f t="shared" si="88"/>
        <v>28</v>
      </c>
      <c r="AF36" s="75">
        <f t="shared" si="88"/>
        <v>29</v>
      </c>
      <c r="AG36" s="75">
        <f t="shared" si="88"/>
        <v>30</v>
      </c>
      <c r="AH36" s="75">
        <f t="shared" si="88"/>
        <v>31</v>
      </c>
      <c r="AI36" s="75">
        <f t="shared" si="88"/>
        <v>32</v>
      </c>
      <c r="AJ36" s="75">
        <f t="shared" si="88"/>
        <v>33</v>
      </c>
      <c r="AK36" s="75">
        <f t="shared" si="88"/>
        <v>34</v>
      </c>
      <c r="AL36" s="75">
        <f t="shared" si="88"/>
        <v>35</v>
      </c>
      <c r="AM36" s="75">
        <f t="shared" si="88"/>
        <v>36</v>
      </c>
    </row>
    <row r="37" spans="1:39" ht="17.25" thickBot="1" x14ac:dyDescent="0.45">
      <c r="A37" s="74" t="s">
        <v>4</v>
      </c>
      <c r="B37" s="84" t="s">
        <v>3</v>
      </c>
      <c r="C37" s="150"/>
      <c r="D37" s="75">
        <f>C37+1</f>
        <v>1</v>
      </c>
      <c r="E37" s="75">
        <f t="shared" ref="E37:AM37" si="89">D37+1</f>
        <v>2</v>
      </c>
      <c r="F37" s="75">
        <f t="shared" si="89"/>
        <v>3</v>
      </c>
      <c r="G37" s="75">
        <f t="shared" si="89"/>
        <v>4</v>
      </c>
      <c r="H37" s="75">
        <f t="shared" si="89"/>
        <v>5</v>
      </c>
      <c r="I37" s="75">
        <f t="shared" si="89"/>
        <v>6</v>
      </c>
      <c r="J37" s="75">
        <f t="shared" si="89"/>
        <v>7</v>
      </c>
      <c r="K37" s="75">
        <f t="shared" si="89"/>
        <v>8</v>
      </c>
      <c r="L37" s="75">
        <f t="shared" si="89"/>
        <v>9</v>
      </c>
      <c r="M37" s="75">
        <f t="shared" si="89"/>
        <v>10</v>
      </c>
      <c r="N37" s="75">
        <f t="shared" si="89"/>
        <v>11</v>
      </c>
      <c r="O37" s="75">
        <f t="shared" si="89"/>
        <v>12</v>
      </c>
      <c r="P37" s="75">
        <f t="shared" si="89"/>
        <v>13</v>
      </c>
      <c r="Q37" s="75">
        <f t="shared" si="89"/>
        <v>14</v>
      </c>
      <c r="R37" s="75">
        <f t="shared" si="89"/>
        <v>15</v>
      </c>
      <c r="S37" s="75">
        <f t="shared" si="89"/>
        <v>16</v>
      </c>
      <c r="T37" s="75">
        <f t="shared" si="89"/>
        <v>17</v>
      </c>
      <c r="U37" s="75">
        <f t="shared" si="89"/>
        <v>18</v>
      </c>
      <c r="V37" s="75">
        <f t="shared" si="89"/>
        <v>19</v>
      </c>
      <c r="W37" s="75">
        <f t="shared" si="89"/>
        <v>20</v>
      </c>
      <c r="X37" s="75">
        <f t="shared" si="89"/>
        <v>21</v>
      </c>
      <c r="Y37" s="75">
        <f t="shared" si="89"/>
        <v>22</v>
      </c>
      <c r="Z37" s="75">
        <f t="shared" si="89"/>
        <v>23</v>
      </c>
      <c r="AA37" s="75">
        <f t="shared" si="89"/>
        <v>24</v>
      </c>
      <c r="AB37" s="75">
        <f t="shared" si="89"/>
        <v>25</v>
      </c>
      <c r="AC37" s="75">
        <f t="shared" si="89"/>
        <v>26</v>
      </c>
      <c r="AD37" s="75">
        <f t="shared" si="89"/>
        <v>27</v>
      </c>
      <c r="AE37" s="75">
        <f t="shared" si="89"/>
        <v>28</v>
      </c>
      <c r="AF37" s="75">
        <f t="shared" si="89"/>
        <v>29</v>
      </c>
      <c r="AG37" s="75">
        <f t="shared" si="89"/>
        <v>30</v>
      </c>
      <c r="AH37" s="75">
        <f t="shared" si="89"/>
        <v>31</v>
      </c>
      <c r="AI37" s="75">
        <f t="shared" si="89"/>
        <v>32</v>
      </c>
      <c r="AJ37" s="75">
        <f t="shared" si="89"/>
        <v>33</v>
      </c>
      <c r="AK37" s="75">
        <f t="shared" si="89"/>
        <v>34</v>
      </c>
      <c r="AL37" s="75">
        <f t="shared" si="89"/>
        <v>35</v>
      </c>
      <c r="AM37" s="75">
        <f t="shared" si="89"/>
        <v>36</v>
      </c>
    </row>
    <row r="38" spans="1:39" ht="17.25" thickBot="1" x14ac:dyDescent="0.45">
      <c r="A38" s="74" t="s">
        <v>5</v>
      </c>
      <c r="B38" s="84" t="s">
        <v>3</v>
      </c>
      <c r="C38" s="2"/>
      <c r="D38" s="75">
        <f>C38+1</f>
        <v>1</v>
      </c>
      <c r="E38" s="75">
        <f t="shared" ref="E38:AM38" si="90">D38+1</f>
        <v>2</v>
      </c>
      <c r="F38" s="75">
        <f t="shared" si="90"/>
        <v>3</v>
      </c>
      <c r="G38" s="75">
        <f t="shared" si="90"/>
        <v>4</v>
      </c>
      <c r="H38" s="75">
        <f t="shared" si="90"/>
        <v>5</v>
      </c>
      <c r="I38" s="75">
        <f t="shared" si="90"/>
        <v>6</v>
      </c>
      <c r="J38" s="75">
        <f t="shared" si="90"/>
        <v>7</v>
      </c>
      <c r="K38" s="75">
        <f t="shared" si="90"/>
        <v>8</v>
      </c>
      <c r="L38" s="75">
        <f t="shared" si="90"/>
        <v>9</v>
      </c>
      <c r="M38" s="75">
        <f t="shared" si="90"/>
        <v>10</v>
      </c>
      <c r="N38" s="75">
        <f t="shared" si="90"/>
        <v>11</v>
      </c>
      <c r="O38" s="75">
        <f t="shared" si="90"/>
        <v>12</v>
      </c>
      <c r="P38" s="75">
        <f t="shared" si="90"/>
        <v>13</v>
      </c>
      <c r="Q38" s="75">
        <f t="shared" si="90"/>
        <v>14</v>
      </c>
      <c r="R38" s="75">
        <f t="shared" si="90"/>
        <v>15</v>
      </c>
      <c r="S38" s="75">
        <f t="shared" si="90"/>
        <v>16</v>
      </c>
      <c r="T38" s="75">
        <f t="shared" si="90"/>
        <v>17</v>
      </c>
      <c r="U38" s="75">
        <f t="shared" si="90"/>
        <v>18</v>
      </c>
      <c r="V38" s="75">
        <f t="shared" si="90"/>
        <v>19</v>
      </c>
      <c r="W38" s="75">
        <f t="shared" si="90"/>
        <v>20</v>
      </c>
      <c r="X38" s="75">
        <f t="shared" si="90"/>
        <v>21</v>
      </c>
      <c r="Y38" s="75">
        <f t="shared" si="90"/>
        <v>22</v>
      </c>
      <c r="Z38" s="75">
        <f t="shared" si="90"/>
        <v>23</v>
      </c>
      <c r="AA38" s="75">
        <f t="shared" si="90"/>
        <v>24</v>
      </c>
      <c r="AB38" s="75">
        <f t="shared" si="90"/>
        <v>25</v>
      </c>
      <c r="AC38" s="75">
        <f t="shared" si="90"/>
        <v>26</v>
      </c>
      <c r="AD38" s="75">
        <f t="shared" si="90"/>
        <v>27</v>
      </c>
      <c r="AE38" s="75">
        <f t="shared" si="90"/>
        <v>28</v>
      </c>
      <c r="AF38" s="75">
        <f t="shared" si="90"/>
        <v>29</v>
      </c>
      <c r="AG38" s="75">
        <f t="shared" si="90"/>
        <v>30</v>
      </c>
      <c r="AH38" s="75">
        <f t="shared" si="90"/>
        <v>31</v>
      </c>
      <c r="AI38" s="75">
        <f t="shared" si="90"/>
        <v>32</v>
      </c>
      <c r="AJ38" s="75">
        <f t="shared" si="90"/>
        <v>33</v>
      </c>
      <c r="AK38" s="75">
        <f t="shared" si="90"/>
        <v>34</v>
      </c>
      <c r="AL38" s="75">
        <f t="shared" si="90"/>
        <v>35</v>
      </c>
      <c r="AM38" s="75">
        <f t="shared" si="90"/>
        <v>36</v>
      </c>
    </row>
    <row r="39" spans="1:39" ht="17.25" thickBot="1" x14ac:dyDescent="0.45">
      <c r="A39" s="74" t="s">
        <v>167</v>
      </c>
      <c r="B39" s="84" t="s">
        <v>3</v>
      </c>
      <c r="C39" s="2"/>
      <c r="D39" s="75">
        <f t="shared" ref="D39" si="91">C39+1</f>
        <v>1</v>
      </c>
      <c r="E39" s="75">
        <f t="shared" ref="E39:AM39" si="92">D39+1</f>
        <v>2</v>
      </c>
      <c r="F39" s="75">
        <f t="shared" si="92"/>
        <v>3</v>
      </c>
      <c r="G39" s="75">
        <f t="shared" si="92"/>
        <v>4</v>
      </c>
      <c r="H39" s="75">
        <f t="shared" si="92"/>
        <v>5</v>
      </c>
      <c r="I39" s="75">
        <f t="shared" si="92"/>
        <v>6</v>
      </c>
      <c r="J39" s="75">
        <f t="shared" si="92"/>
        <v>7</v>
      </c>
      <c r="K39" s="75">
        <f t="shared" si="92"/>
        <v>8</v>
      </c>
      <c r="L39" s="75">
        <f t="shared" si="92"/>
        <v>9</v>
      </c>
      <c r="M39" s="75">
        <f t="shared" si="92"/>
        <v>10</v>
      </c>
      <c r="N39" s="75">
        <f t="shared" si="92"/>
        <v>11</v>
      </c>
      <c r="O39" s="75">
        <f t="shared" si="92"/>
        <v>12</v>
      </c>
      <c r="P39" s="75">
        <f t="shared" si="92"/>
        <v>13</v>
      </c>
      <c r="Q39" s="75">
        <f t="shared" si="92"/>
        <v>14</v>
      </c>
      <c r="R39" s="75">
        <f t="shared" si="92"/>
        <v>15</v>
      </c>
      <c r="S39" s="75">
        <f t="shared" si="92"/>
        <v>16</v>
      </c>
      <c r="T39" s="75">
        <f t="shared" si="92"/>
        <v>17</v>
      </c>
      <c r="U39" s="75">
        <f t="shared" si="92"/>
        <v>18</v>
      </c>
      <c r="V39" s="75">
        <f t="shared" si="92"/>
        <v>19</v>
      </c>
      <c r="W39" s="75">
        <f t="shared" si="92"/>
        <v>20</v>
      </c>
      <c r="X39" s="75">
        <f t="shared" si="92"/>
        <v>21</v>
      </c>
      <c r="Y39" s="75">
        <f t="shared" si="92"/>
        <v>22</v>
      </c>
      <c r="Z39" s="75">
        <f t="shared" si="92"/>
        <v>23</v>
      </c>
      <c r="AA39" s="75">
        <f t="shared" si="92"/>
        <v>24</v>
      </c>
      <c r="AB39" s="75">
        <f t="shared" si="92"/>
        <v>25</v>
      </c>
      <c r="AC39" s="75">
        <f t="shared" si="92"/>
        <v>26</v>
      </c>
      <c r="AD39" s="75">
        <f t="shared" si="92"/>
        <v>27</v>
      </c>
      <c r="AE39" s="75">
        <f t="shared" si="92"/>
        <v>28</v>
      </c>
      <c r="AF39" s="75">
        <f t="shared" si="92"/>
        <v>29</v>
      </c>
      <c r="AG39" s="75">
        <f t="shared" si="92"/>
        <v>30</v>
      </c>
      <c r="AH39" s="75">
        <f t="shared" si="92"/>
        <v>31</v>
      </c>
      <c r="AI39" s="75">
        <f t="shared" si="92"/>
        <v>32</v>
      </c>
      <c r="AJ39" s="75">
        <f t="shared" si="92"/>
        <v>33</v>
      </c>
      <c r="AK39" s="75">
        <f t="shared" si="92"/>
        <v>34</v>
      </c>
      <c r="AL39" s="75">
        <f t="shared" si="92"/>
        <v>35</v>
      </c>
      <c r="AM39" s="75">
        <f t="shared" si="92"/>
        <v>36</v>
      </c>
    </row>
    <row r="40" spans="1:39" ht="17.25" thickBot="1" x14ac:dyDescent="0.45">
      <c r="A40" s="76" t="s">
        <v>105</v>
      </c>
      <c r="B40" s="84" t="s">
        <v>3</v>
      </c>
      <c r="C40" s="75"/>
      <c r="D40" s="75">
        <f t="shared" ref="D40" si="93">C40+1</f>
        <v>1</v>
      </c>
      <c r="E40" s="75">
        <f t="shared" ref="E40:AM40" si="94">D40+1</f>
        <v>2</v>
      </c>
      <c r="F40" s="75">
        <f t="shared" si="94"/>
        <v>3</v>
      </c>
      <c r="G40" s="75">
        <f t="shared" si="94"/>
        <v>4</v>
      </c>
      <c r="H40" s="75">
        <f t="shared" si="94"/>
        <v>5</v>
      </c>
      <c r="I40" s="75">
        <f t="shared" si="94"/>
        <v>6</v>
      </c>
      <c r="J40" s="75">
        <f t="shared" si="94"/>
        <v>7</v>
      </c>
      <c r="K40" s="75">
        <f t="shared" si="94"/>
        <v>8</v>
      </c>
      <c r="L40" s="75">
        <f t="shared" si="94"/>
        <v>9</v>
      </c>
      <c r="M40" s="75">
        <f t="shared" si="94"/>
        <v>10</v>
      </c>
      <c r="N40" s="75">
        <f t="shared" si="94"/>
        <v>11</v>
      </c>
      <c r="O40" s="75">
        <f t="shared" si="94"/>
        <v>12</v>
      </c>
      <c r="P40" s="75">
        <f t="shared" si="94"/>
        <v>13</v>
      </c>
      <c r="Q40" s="75">
        <f t="shared" si="94"/>
        <v>14</v>
      </c>
      <c r="R40" s="75">
        <f t="shared" si="94"/>
        <v>15</v>
      </c>
      <c r="S40" s="75">
        <f t="shared" si="94"/>
        <v>16</v>
      </c>
      <c r="T40" s="75">
        <f t="shared" si="94"/>
        <v>17</v>
      </c>
      <c r="U40" s="75">
        <f t="shared" si="94"/>
        <v>18</v>
      </c>
      <c r="V40" s="75">
        <f t="shared" si="94"/>
        <v>19</v>
      </c>
      <c r="W40" s="75">
        <f t="shared" si="94"/>
        <v>20</v>
      </c>
      <c r="X40" s="75">
        <f t="shared" si="94"/>
        <v>21</v>
      </c>
      <c r="Y40" s="75">
        <f t="shared" si="94"/>
        <v>22</v>
      </c>
      <c r="Z40" s="75">
        <f t="shared" si="94"/>
        <v>23</v>
      </c>
      <c r="AA40" s="75">
        <f t="shared" si="94"/>
        <v>24</v>
      </c>
      <c r="AB40" s="75">
        <f t="shared" si="94"/>
        <v>25</v>
      </c>
      <c r="AC40" s="75">
        <f t="shared" si="94"/>
        <v>26</v>
      </c>
      <c r="AD40" s="75">
        <f t="shared" si="94"/>
        <v>27</v>
      </c>
      <c r="AE40" s="75">
        <f t="shared" si="94"/>
        <v>28</v>
      </c>
      <c r="AF40" s="75">
        <f t="shared" si="94"/>
        <v>29</v>
      </c>
      <c r="AG40" s="75">
        <f t="shared" si="94"/>
        <v>30</v>
      </c>
      <c r="AH40" s="75">
        <f t="shared" si="94"/>
        <v>31</v>
      </c>
      <c r="AI40" s="75">
        <f t="shared" si="94"/>
        <v>32</v>
      </c>
      <c r="AJ40" s="75">
        <f t="shared" si="94"/>
        <v>33</v>
      </c>
      <c r="AK40" s="75">
        <f t="shared" si="94"/>
        <v>34</v>
      </c>
      <c r="AL40" s="75">
        <f t="shared" si="94"/>
        <v>35</v>
      </c>
      <c r="AM40" s="75">
        <f t="shared" si="94"/>
        <v>36</v>
      </c>
    </row>
    <row r="41" spans="1:39" ht="17.25" thickBot="1" x14ac:dyDescent="0.45">
      <c r="A41" s="76" t="s">
        <v>106</v>
      </c>
      <c r="B41" s="84" t="s">
        <v>3</v>
      </c>
      <c r="C41" s="75"/>
      <c r="D41" s="75">
        <f t="shared" ref="D41" si="95">C41+1</f>
        <v>1</v>
      </c>
      <c r="E41" s="75">
        <f t="shared" ref="E41:AM41" si="96">D41+1</f>
        <v>2</v>
      </c>
      <c r="F41" s="75">
        <f t="shared" si="96"/>
        <v>3</v>
      </c>
      <c r="G41" s="75">
        <f t="shared" si="96"/>
        <v>4</v>
      </c>
      <c r="H41" s="75">
        <f t="shared" si="96"/>
        <v>5</v>
      </c>
      <c r="I41" s="75">
        <f t="shared" si="96"/>
        <v>6</v>
      </c>
      <c r="J41" s="75">
        <f t="shared" si="96"/>
        <v>7</v>
      </c>
      <c r="K41" s="75">
        <f t="shared" si="96"/>
        <v>8</v>
      </c>
      <c r="L41" s="75">
        <f t="shared" si="96"/>
        <v>9</v>
      </c>
      <c r="M41" s="75">
        <f t="shared" si="96"/>
        <v>10</v>
      </c>
      <c r="N41" s="75">
        <f t="shared" si="96"/>
        <v>11</v>
      </c>
      <c r="O41" s="75">
        <f t="shared" si="96"/>
        <v>12</v>
      </c>
      <c r="P41" s="75">
        <f t="shared" si="96"/>
        <v>13</v>
      </c>
      <c r="Q41" s="75">
        <f t="shared" si="96"/>
        <v>14</v>
      </c>
      <c r="R41" s="75">
        <f t="shared" si="96"/>
        <v>15</v>
      </c>
      <c r="S41" s="75">
        <f t="shared" si="96"/>
        <v>16</v>
      </c>
      <c r="T41" s="75">
        <f t="shared" si="96"/>
        <v>17</v>
      </c>
      <c r="U41" s="75">
        <f t="shared" si="96"/>
        <v>18</v>
      </c>
      <c r="V41" s="75">
        <f t="shared" si="96"/>
        <v>19</v>
      </c>
      <c r="W41" s="75">
        <f t="shared" si="96"/>
        <v>20</v>
      </c>
      <c r="X41" s="75">
        <f t="shared" si="96"/>
        <v>21</v>
      </c>
      <c r="Y41" s="75">
        <f t="shared" si="96"/>
        <v>22</v>
      </c>
      <c r="Z41" s="75">
        <f t="shared" si="96"/>
        <v>23</v>
      </c>
      <c r="AA41" s="75">
        <f t="shared" si="96"/>
        <v>24</v>
      </c>
      <c r="AB41" s="75">
        <f t="shared" si="96"/>
        <v>25</v>
      </c>
      <c r="AC41" s="75">
        <f t="shared" si="96"/>
        <v>26</v>
      </c>
      <c r="AD41" s="75">
        <f t="shared" si="96"/>
        <v>27</v>
      </c>
      <c r="AE41" s="75">
        <f t="shared" si="96"/>
        <v>28</v>
      </c>
      <c r="AF41" s="75">
        <f t="shared" si="96"/>
        <v>29</v>
      </c>
      <c r="AG41" s="75">
        <f t="shared" si="96"/>
        <v>30</v>
      </c>
      <c r="AH41" s="75">
        <f t="shared" si="96"/>
        <v>31</v>
      </c>
      <c r="AI41" s="75">
        <f t="shared" si="96"/>
        <v>32</v>
      </c>
      <c r="AJ41" s="75">
        <f t="shared" si="96"/>
        <v>33</v>
      </c>
      <c r="AK41" s="75">
        <f t="shared" si="96"/>
        <v>34</v>
      </c>
      <c r="AL41" s="75">
        <f t="shared" si="96"/>
        <v>35</v>
      </c>
      <c r="AM41" s="75">
        <f t="shared" si="96"/>
        <v>36</v>
      </c>
    </row>
    <row r="42" spans="1:39" ht="17.25" thickBot="1" x14ac:dyDescent="0.45">
      <c r="A42" s="215" t="s">
        <v>107</v>
      </c>
      <c r="B42" s="21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</row>
    <row r="43" spans="1:39" ht="17.25" thickBot="1" x14ac:dyDescent="0.45">
      <c r="A43" s="13" t="s">
        <v>42</v>
      </c>
      <c r="B43" s="85" t="s">
        <v>5</v>
      </c>
      <c r="C43" s="75"/>
      <c r="D43" s="75"/>
      <c r="E43" s="151"/>
      <c r="F43" s="15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77"/>
      <c r="AJ43" s="77"/>
      <c r="AK43" s="2"/>
      <c r="AL43" s="2"/>
      <c r="AM43" s="77"/>
    </row>
    <row r="44" spans="1:39" ht="17.25" thickBot="1" x14ac:dyDescent="0.45">
      <c r="A44" s="14"/>
      <c r="B44" s="85"/>
      <c r="C44" s="75"/>
      <c r="D44" s="75"/>
      <c r="E44" s="151"/>
      <c r="F44" s="15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77"/>
      <c r="AJ44" s="77"/>
      <c r="AK44" s="2"/>
      <c r="AL44" s="2"/>
      <c r="AM44" s="77"/>
    </row>
    <row r="45" spans="1:39" ht="17.25" thickBot="1" x14ac:dyDescent="0.45">
      <c r="A45" s="13" t="s">
        <v>42</v>
      </c>
      <c r="B45" s="85" t="s">
        <v>167</v>
      </c>
      <c r="C45" s="75"/>
      <c r="D45" s="75"/>
      <c r="E45" s="151"/>
      <c r="F45" s="15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77"/>
      <c r="AJ45" s="77"/>
      <c r="AK45" s="2"/>
      <c r="AL45" s="2"/>
      <c r="AM45" s="77"/>
    </row>
    <row r="46" spans="1:39" ht="17.25" thickBot="1" x14ac:dyDescent="0.45">
      <c r="A46" s="14"/>
      <c r="B46" s="85"/>
      <c r="C46" s="75"/>
      <c r="D46" s="75"/>
      <c r="E46" s="151"/>
      <c r="F46" s="15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77"/>
      <c r="AJ46" s="77"/>
      <c r="AK46" s="2"/>
      <c r="AL46" s="2"/>
      <c r="AM46" s="77"/>
    </row>
    <row r="47" spans="1:39" ht="17.25" thickBot="1" x14ac:dyDescent="0.45">
      <c r="A47" s="13" t="s">
        <v>42</v>
      </c>
      <c r="B47" s="85" t="s">
        <v>179</v>
      </c>
      <c r="C47" s="75"/>
      <c r="D47" s="75"/>
      <c r="E47" s="151"/>
      <c r="F47" s="15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77"/>
      <c r="AJ47" s="77"/>
      <c r="AK47" s="2"/>
      <c r="AL47" s="2"/>
      <c r="AM47" s="77"/>
    </row>
    <row r="48" spans="1:39" ht="17.25" thickBot="1" x14ac:dyDescent="0.45">
      <c r="A48" s="14"/>
      <c r="B48" s="85"/>
      <c r="C48" s="75"/>
      <c r="D48" s="75"/>
      <c r="E48" s="151"/>
      <c r="F48" s="15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77"/>
      <c r="AJ48" s="77"/>
      <c r="AK48" s="2"/>
      <c r="AL48" s="2"/>
      <c r="AM48" s="77"/>
    </row>
    <row r="49" spans="1:39" ht="17.25" thickBot="1" x14ac:dyDescent="0.45">
      <c r="A49" s="209" t="s">
        <v>29</v>
      </c>
      <c r="B49" s="86" t="s">
        <v>99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</row>
    <row r="50" spans="1:39" ht="17.25" thickBot="1" x14ac:dyDescent="0.45">
      <c r="A50" s="210"/>
      <c r="B50" s="84" t="s">
        <v>30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</row>
    <row r="51" spans="1:39" ht="17.25" thickBot="1" x14ac:dyDescent="0.45">
      <c r="A51" s="210"/>
      <c r="B51" s="84" t="s">
        <v>44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</row>
    <row r="52" spans="1:39" ht="17.25" thickBot="1" x14ac:dyDescent="0.45">
      <c r="A52" s="210"/>
      <c r="B52" s="84" t="s">
        <v>6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</row>
    <row r="53" spans="1:39" ht="17.25" thickBot="1" x14ac:dyDescent="0.45">
      <c r="A53" s="211"/>
      <c r="B53" s="84" t="s">
        <v>7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ht="17.25" thickBot="1" x14ac:dyDescent="0.45">
      <c r="A54" s="212" t="s">
        <v>34</v>
      </c>
      <c r="B54" s="87" t="s">
        <v>8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</row>
    <row r="55" spans="1:39" ht="17.25" thickBot="1" x14ac:dyDescent="0.45">
      <c r="A55" s="213"/>
      <c r="B55" s="87" t="s">
        <v>42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</row>
    <row r="56" spans="1:39" ht="17.25" thickBot="1" x14ac:dyDescent="0.45">
      <c r="A56" s="213"/>
      <c r="B56" s="88" t="s">
        <v>109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</row>
    <row r="57" spans="1:39" ht="17.25" thickBot="1" x14ac:dyDescent="0.45">
      <c r="A57" s="213"/>
      <c r="B57" s="87" t="s">
        <v>9</v>
      </c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</row>
    <row r="58" spans="1:39" ht="17.25" thickBot="1" x14ac:dyDescent="0.45">
      <c r="A58" s="213"/>
      <c r="B58" s="87" t="s">
        <v>11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</row>
    <row r="59" spans="1:39" ht="17.25" thickBot="1" x14ac:dyDescent="0.45">
      <c r="A59" s="213"/>
      <c r="B59" s="87" t="s">
        <v>12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spans="1:39" ht="17.25" thickBot="1" x14ac:dyDescent="0.45">
      <c r="A60" s="213"/>
      <c r="B60" s="87" t="s">
        <v>40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spans="1:39" ht="17.25" thickBot="1" x14ac:dyDescent="0.45">
      <c r="A61" s="213"/>
      <c r="B61" s="87" t="s">
        <v>10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</row>
    <row r="62" spans="1:39" ht="17.25" thickBot="1" x14ac:dyDescent="0.45">
      <c r="A62" s="214"/>
      <c r="B62" s="91" t="s">
        <v>13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</row>
    <row r="63" spans="1:39" ht="17.25" thickBot="1" x14ac:dyDescent="0.45">
      <c r="A63" s="16" t="s">
        <v>14</v>
      </c>
      <c r="B63" s="89"/>
      <c r="C63" s="157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spans="1:39" ht="17.25" thickBot="1" x14ac:dyDescent="0.45">
      <c r="A64" s="16" t="s">
        <v>128</v>
      </c>
      <c r="B64" s="89">
        <v>0</v>
      </c>
      <c r="C64" s="15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3:6" x14ac:dyDescent="0.4">
      <c r="C65" s="82"/>
      <c r="D65" s="82"/>
      <c r="E65" s="82"/>
      <c r="F65" s="82"/>
    </row>
    <row r="66" spans="3:6" x14ac:dyDescent="0.4">
      <c r="C66" s="82"/>
      <c r="D66" s="82"/>
      <c r="E66" s="82"/>
      <c r="F66" s="82"/>
    </row>
    <row r="67" spans="3:6" x14ac:dyDescent="0.4">
      <c r="C67" s="132"/>
      <c r="D67" s="132"/>
      <c r="E67" s="132"/>
      <c r="F67" s="132"/>
    </row>
    <row r="69" spans="3:6" x14ac:dyDescent="0.4">
      <c r="C69" s="82"/>
      <c r="D69" s="82"/>
      <c r="E69" s="82"/>
      <c r="F69" s="82"/>
    </row>
    <row r="70" spans="3:6" x14ac:dyDescent="0.4">
      <c r="C70" s="132"/>
      <c r="D70" s="132"/>
      <c r="E70" s="132"/>
      <c r="F70" s="132"/>
    </row>
  </sheetData>
  <mergeCells count="6">
    <mergeCell ref="A49:A53"/>
    <mergeCell ref="A54:A62"/>
    <mergeCell ref="A9:B9"/>
    <mergeCell ref="A16:A20"/>
    <mergeCell ref="A21:A30"/>
    <mergeCell ref="A42:B42"/>
  </mergeCells>
  <phoneticPr fontId="1"/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BFB-EF63-48BE-BF6C-FACE6655F1EF}">
  <sheetPr codeName="Sheet25"/>
  <dimension ref="A1:H76"/>
  <sheetViews>
    <sheetView workbookViewId="0">
      <pane ySplit="2" topLeftCell="A3" activePane="bottomLeft" state="frozen"/>
      <selection activeCell="E30" sqref="E30"/>
      <selection pane="bottomLeft" activeCell="D10" sqref="D10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45839</v>
      </c>
      <c r="B3" s="18" t="s">
        <v>155</v>
      </c>
      <c r="G3" s="18">
        <v>45839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45840</v>
      </c>
      <c r="H4" s="27">
        <f t="shared" si="0"/>
        <v>0</v>
      </c>
    </row>
    <row r="5" spans="1:8" x14ac:dyDescent="0.4">
      <c r="A5" s="18"/>
      <c r="B5" s="18"/>
      <c r="G5" s="18">
        <v>45841</v>
      </c>
      <c r="H5" s="27">
        <f t="shared" si="0"/>
        <v>0</v>
      </c>
    </row>
    <row r="6" spans="1:8" x14ac:dyDescent="0.4">
      <c r="A6" s="18"/>
      <c r="B6" s="18"/>
      <c r="G6" s="18">
        <v>45842</v>
      </c>
      <c r="H6" s="27">
        <f t="shared" si="0"/>
        <v>0</v>
      </c>
    </row>
    <row r="7" spans="1:8" x14ac:dyDescent="0.4">
      <c r="A7" s="18"/>
      <c r="B7" s="18"/>
      <c r="G7" s="18">
        <v>45843</v>
      </c>
      <c r="H7" s="27">
        <f t="shared" si="0"/>
        <v>0</v>
      </c>
    </row>
    <row r="8" spans="1:8" x14ac:dyDescent="0.4">
      <c r="A8" s="18"/>
      <c r="B8" s="18"/>
      <c r="G8" s="18">
        <v>45844</v>
      </c>
      <c r="H8" s="27">
        <f t="shared" si="0"/>
        <v>0</v>
      </c>
    </row>
    <row r="9" spans="1:8" x14ac:dyDescent="0.4">
      <c r="A9" s="18"/>
      <c r="B9" s="18"/>
      <c r="G9" s="18">
        <v>45845</v>
      </c>
      <c r="H9" s="27">
        <f t="shared" si="0"/>
        <v>0</v>
      </c>
    </row>
    <row r="10" spans="1:8" x14ac:dyDescent="0.4">
      <c r="A10" s="18"/>
      <c r="B10" s="18"/>
      <c r="G10" s="18">
        <v>45846</v>
      </c>
      <c r="H10" s="27">
        <f t="shared" si="0"/>
        <v>0</v>
      </c>
    </row>
    <row r="11" spans="1:8" x14ac:dyDescent="0.4">
      <c r="A11" s="18"/>
      <c r="B11" s="18"/>
      <c r="G11" s="18">
        <v>45847</v>
      </c>
      <c r="H11" s="27">
        <f t="shared" si="0"/>
        <v>0</v>
      </c>
    </row>
    <row r="12" spans="1:8" x14ac:dyDescent="0.4">
      <c r="A12" s="18"/>
      <c r="B12" s="18"/>
      <c r="G12" s="18">
        <v>45848</v>
      </c>
      <c r="H12" s="27">
        <f t="shared" si="0"/>
        <v>0</v>
      </c>
    </row>
    <row r="13" spans="1:8" x14ac:dyDescent="0.4">
      <c r="A13" s="18"/>
      <c r="B13" s="18"/>
      <c r="G13" s="18">
        <v>45849</v>
      </c>
      <c r="H13" s="27">
        <f t="shared" si="0"/>
        <v>0</v>
      </c>
    </row>
    <row r="14" spans="1:8" x14ac:dyDescent="0.4">
      <c r="A14" s="18"/>
      <c r="B14" s="18"/>
      <c r="G14" s="18">
        <v>45850</v>
      </c>
      <c r="H14" s="27">
        <f t="shared" si="0"/>
        <v>0</v>
      </c>
    </row>
    <row r="15" spans="1:8" x14ac:dyDescent="0.4">
      <c r="A15" s="18"/>
      <c r="B15" s="18"/>
      <c r="E15" s="130"/>
      <c r="G15" s="18">
        <v>45851</v>
      </c>
      <c r="H15" s="27">
        <f t="shared" si="0"/>
        <v>0</v>
      </c>
    </row>
    <row r="16" spans="1:8" x14ac:dyDescent="0.4">
      <c r="A16" s="18"/>
      <c r="B16" s="18"/>
      <c r="G16" s="18">
        <v>45852</v>
      </c>
      <c r="H16" s="27">
        <f t="shared" si="0"/>
        <v>0</v>
      </c>
    </row>
    <row r="17" spans="1:8" x14ac:dyDescent="0.4">
      <c r="A17" s="18"/>
      <c r="B17" s="18"/>
      <c r="G17" s="18">
        <v>45853</v>
      </c>
      <c r="H17" s="27">
        <f t="shared" si="0"/>
        <v>0</v>
      </c>
    </row>
    <row r="18" spans="1:8" x14ac:dyDescent="0.4">
      <c r="A18" s="18"/>
      <c r="B18" s="18"/>
      <c r="G18" s="18">
        <v>45854</v>
      </c>
      <c r="H18" s="27">
        <f t="shared" si="0"/>
        <v>0</v>
      </c>
    </row>
    <row r="19" spans="1:8" x14ac:dyDescent="0.4">
      <c r="A19" s="18"/>
      <c r="B19" s="18"/>
      <c r="G19" s="18">
        <v>45855</v>
      </c>
      <c r="H19" s="27">
        <f t="shared" si="0"/>
        <v>0</v>
      </c>
    </row>
    <row r="20" spans="1:8" x14ac:dyDescent="0.4">
      <c r="A20" s="18"/>
      <c r="B20" s="18"/>
      <c r="G20" s="18">
        <v>45856</v>
      </c>
      <c r="H20" s="27">
        <f t="shared" si="0"/>
        <v>0</v>
      </c>
    </row>
    <row r="21" spans="1:8" x14ac:dyDescent="0.4">
      <c r="A21" s="18"/>
      <c r="B21" s="18"/>
      <c r="G21" s="18">
        <v>45857</v>
      </c>
      <c r="H21" s="27">
        <f t="shared" si="0"/>
        <v>0</v>
      </c>
    </row>
    <row r="22" spans="1:8" x14ac:dyDescent="0.4">
      <c r="A22" s="18"/>
      <c r="B22" s="18"/>
      <c r="G22" s="18">
        <v>45858</v>
      </c>
      <c r="H22" s="27">
        <f t="shared" si="0"/>
        <v>0</v>
      </c>
    </row>
    <row r="23" spans="1:8" x14ac:dyDescent="0.4">
      <c r="A23" s="18"/>
      <c r="B23" s="18"/>
      <c r="G23" s="18">
        <v>45859</v>
      </c>
      <c r="H23" s="27">
        <f t="shared" si="0"/>
        <v>0</v>
      </c>
    </row>
    <row r="24" spans="1:8" x14ac:dyDescent="0.4">
      <c r="A24" s="18"/>
      <c r="B24" s="18"/>
      <c r="G24" s="18">
        <v>45860</v>
      </c>
      <c r="H24" s="27">
        <f t="shared" si="0"/>
        <v>0</v>
      </c>
    </row>
    <row r="25" spans="1:8" x14ac:dyDescent="0.4">
      <c r="A25" s="18"/>
      <c r="B25" s="18"/>
      <c r="G25" s="18">
        <v>45861</v>
      </c>
      <c r="H25" s="27">
        <f t="shared" si="0"/>
        <v>0</v>
      </c>
    </row>
    <row r="26" spans="1:8" x14ac:dyDescent="0.4">
      <c r="A26" s="18"/>
      <c r="B26" s="18"/>
      <c r="G26" s="18">
        <v>45862</v>
      </c>
      <c r="H26" s="27">
        <f t="shared" si="0"/>
        <v>0</v>
      </c>
    </row>
    <row r="27" spans="1:8" x14ac:dyDescent="0.4">
      <c r="A27" s="18"/>
      <c r="B27" s="18"/>
      <c r="G27" s="18">
        <v>45863</v>
      </c>
      <c r="H27" s="27">
        <f t="shared" si="0"/>
        <v>0</v>
      </c>
    </row>
    <row r="28" spans="1:8" x14ac:dyDescent="0.4">
      <c r="A28" s="18"/>
      <c r="B28" s="18"/>
      <c r="G28" s="18">
        <v>45864</v>
      </c>
      <c r="H28" s="27">
        <f t="shared" si="0"/>
        <v>0</v>
      </c>
    </row>
    <row r="29" spans="1:8" x14ac:dyDescent="0.4">
      <c r="A29" s="18"/>
      <c r="B29" s="18"/>
      <c r="G29" s="18">
        <v>45865</v>
      </c>
      <c r="H29" s="27">
        <f t="shared" si="0"/>
        <v>0</v>
      </c>
    </row>
    <row r="30" spans="1:8" x14ac:dyDescent="0.4">
      <c r="A30" s="18"/>
      <c r="B30" s="18"/>
      <c r="G30" s="18">
        <v>45866</v>
      </c>
      <c r="H30" s="27">
        <f t="shared" si="0"/>
        <v>0</v>
      </c>
    </row>
    <row r="31" spans="1:8" x14ac:dyDescent="0.4">
      <c r="A31" s="18"/>
      <c r="B31" s="18"/>
      <c r="G31" s="18">
        <v>45867</v>
      </c>
      <c r="H31" s="27">
        <f t="shared" si="0"/>
        <v>0</v>
      </c>
    </row>
    <row r="32" spans="1:8" x14ac:dyDescent="0.4">
      <c r="A32" s="18"/>
      <c r="B32" s="18"/>
      <c r="G32" s="18">
        <v>45868</v>
      </c>
      <c r="H32" s="27">
        <f t="shared" si="0"/>
        <v>0</v>
      </c>
    </row>
    <row r="33" spans="1:8" x14ac:dyDescent="0.4">
      <c r="A33" s="18"/>
      <c r="B33" s="18"/>
      <c r="G33" s="18">
        <v>45869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</row>
    <row r="49" spans="1:5" x14ac:dyDescent="0.4">
      <c r="A49" s="18"/>
      <c r="B49" s="18"/>
    </row>
    <row r="50" spans="1:5" x14ac:dyDescent="0.4">
      <c r="A50" s="18"/>
      <c r="B50" s="18"/>
    </row>
    <row r="51" spans="1:5" x14ac:dyDescent="0.4">
      <c r="A51" s="18"/>
      <c r="B51" s="18"/>
    </row>
    <row r="52" spans="1:5" x14ac:dyDescent="0.4">
      <c r="A52" s="18"/>
      <c r="B52" s="18"/>
      <c r="E52" s="130"/>
    </row>
    <row r="53" spans="1:5" x14ac:dyDescent="0.4">
      <c r="A53" s="18"/>
      <c r="B53" s="18"/>
    </row>
    <row r="54" spans="1:5" x14ac:dyDescent="0.4">
      <c r="A54" s="18"/>
      <c r="B54" s="18"/>
    </row>
    <row r="55" spans="1:5" x14ac:dyDescent="0.4">
      <c r="A55" s="18"/>
      <c r="B55" s="18"/>
    </row>
    <row r="56" spans="1:5" x14ac:dyDescent="0.4">
      <c r="A56" s="18"/>
      <c r="B56" s="18"/>
    </row>
    <row r="57" spans="1:5" x14ac:dyDescent="0.4">
      <c r="A57" s="18"/>
      <c r="B57" s="18"/>
    </row>
    <row r="58" spans="1:5" x14ac:dyDescent="0.4">
      <c r="A58" s="18"/>
      <c r="B58" s="18"/>
    </row>
    <row r="59" spans="1:5" x14ac:dyDescent="0.4">
      <c r="A59" s="18"/>
      <c r="B59" s="18"/>
    </row>
    <row r="60" spans="1:5" x14ac:dyDescent="0.4">
      <c r="A60" s="18"/>
      <c r="B60" s="18"/>
    </row>
    <row r="61" spans="1:5" x14ac:dyDescent="0.4">
      <c r="A61" s="18"/>
      <c r="B61" s="18"/>
    </row>
    <row r="62" spans="1:5" x14ac:dyDescent="0.4">
      <c r="A62" s="18"/>
      <c r="B62" s="18"/>
    </row>
    <row r="63" spans="1:5" x14ac:dyDescent="0.4">
      <c r="A63" s="18"/>
      <c r="B63" s="18"/>
    </row>
    <row r="64" spans="1:5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</sheetData>
  <autoFilter ref="A2:E71" xr:uid="{5FCA3BFB-EF63-48BE-BF6C-FACE6655F1EF}"/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A8F1-515C-4415-BCF1-E0122490727F}">
  <dimension ref="A1:H73"/>
  <sheetViews>
    <sheetView workbookViewId="0">
      <pane ySplit="2" topLeftCell="A3" activePane="bottomLeft" state="frozen"/>
      <selection activeCell="E30" sqref="E30"/>
      <selection pane="bottomLeft" activeCell="E17" sqref="E17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45505</v>
      </c>
      <c r="B3" s="18" t="s">
        <v>65</v>
      </c>
      <c r="G3" s="18">
        <v>45505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45506</v>
      </c>
      <c r="H4" s="27">
        <f t="shared" si="0"/>
        <v>0</v>
      </c>
    </row>
    <row r="5" spans="1:8" x14ac:dyDescent="0.4">
      <c r="A5" s="18"/>
      <c r="B5" s="18"/>
      <c r="G5" s="18">
        <v>45507</v>
      </c>
      <c r="H5" s="27">
        <f t="shared" si="0"/>
        <v>0</v>
      </c>
    </row>
    <row r="6" spans="1:8" x14ac:dyDescent="0.4">
      <c r="A6" s="18"/>
      <c r="B6" s="18"/>
      <c r="G6" s="18">
        <v>45508</v>
      </c>
      <c r="H6" s="27">
        <f t="shared" si="0"/>
        <v>0</v>
      </c>
    </row>
    <row r="7" spans="1:8" x14ac:dyDescent="0.4">
      <c r="A7" s="18"/>
      <c r="B7" s="18"/>
      <c r="G7" s="18">
        <v>45509</v>
      </c>
      <c r="H7" s="27">
        <f t="shared" si="0"/>
        <v>0</v>
      </c>
    </row>
    <row r="8" spans="1:8" x14ac:dyDescent="0.4">
      <c r="A8" s="18"/>
      <c r="B8" s="18"/>
      <c r="G8" s="18">
        <v>45510</v>
      </c>
      <c r="H8" s="27">
        <f t="shared" si="0"/>
        <v>0</v>
      </c>
    </row>
    <row r="9" spans="1:8" x14ac:dyDescent="0.4">
      <c r="A9" s="18"/>
      <c r="B9" s="18"/>
      <c r="G9" s="18">
        <v>45511</v>
      </c>
      <c r="H9" s="27">
        <f t="shared" si="0"/>
        <v>0</v>
      </c>
    </row>
    <row r="10" spans="1:8" x14ac:dyDescent="0.4">
      <c r="A10" s="18"/>
      <c r="B10" s="18"/>
      <c r="G10" s="18">
        <v>45512</v>
      </c>
      <c r="H10" s="27">
        <f t="shared" si="0"/>
        <v>0</v>
      </c>
    </row>
    <row r="11" spans="1:8" x14ac:dyDescent="0.4">
      <c r="A11" s="18"/>
      <c r="B11" s="18"/>
      <c r="G11" s="18">
        <v>45513</v>
      </c>
      <c r="H11" s="27">
        <f t="shared" si="0"/>
        <v>0</v>
      </c>
    </row>
    <row r="12" spans="1:8" x14ac:dyDescent="0.4">
      <c r="A12" s="18"/>
      <c r="B12" s="18"/>
      <c r="G12" s="18">
        <v>45514</v>
      </c>
      <c r="H12" s="27">
        <f t="shared" si="0"/>
        <v>0</v>
      </c>
    </row>
    <row r="13" spans="1:8" x14ac:dyDescent="0.4">
      <c r="A13" s="18"/>
      <c r="B13" s="18"/>
      <c r="G13" s="18">
        <v>45515</v>
      </c>
      <c r="H13" s="27">
        <f t="shared" si="0"/>
        <v>0</v>
      </c>
    </row>
    <row r="14" spans="1:8" x14ac:dyDescent="0.4">
      <c r="A14" s="18"/>
      <c r="B14" s="18"/>
      <c r="G14" s="18">
        <v>45516</v>
      </c>
      <c r="H14" s="27">
        <f t="shared" si="0"/>
        <v>0</v>
      </c>
    </row>
    <row r="15" spans="1:8" x14ac:dyDescent="0.4">
      <c r="A15" s="18"/>
      <c r="B15" s="18"/>
      <c r="G15" s="18">
        <v>45517</v>
      </c>
      <c r="H15" s="27">
        <f t="shared" si="0"/>
        <v>0</v>
      </c>
    </row>
    <row r="16" spans="1:8" x14ac:dyDescent="0.4">
      <c r="A16" s="18"/>
      <c r="B16" s="18"/>
      <c r="G16" s="18">
        <v>45518</v>
      </c>
      <c r="H16" s="27">
        <f t="shared" si="0"/>
        <v>0</v>
      </c>
    </row>
    <row r="17" spans="1:8" x14ac:dyDescent="0.4">
      <c r="A17" s="18"/>
      <c r="B17" s="18"/>
      <c r="G17" s="18">
        <v>45519</v>
      </c>
      <c r="H17" s="27">
        <f t="shared" si="0"/>
        <v>0</v>
      </c>
    </row>
    <row r="18" spans="1:8" x14ac:dyDescent="0.4">
      <c r="A18" s="18"/>
      <c r="B18" s="18"/>
      <c r="G18" s="18">
        <v>45520</v>
      </c>
      <c r="H18" s="27">
        <f t="shared" si="0"/>
        <v>0</v>
      </c>
    </row>
    <row r="19" spans="1:8" x14ac:dyDescent="0.4">
      <c r="A19" s="18"/>
      <c r="B19" s="18"/>
      <c r="G19" s="18">
        <v>45521</v>
      </c>
      <c r="H19" s="27">
        <f t="shared" si="0"/>
        <v>0</v>
      </c>
    </row>
    <row r="20" spans="1:8" x14ac:dyDescent="0.4">
      <c r="A20" s="18"/>
      <c r="B20" s="18"/>
      <c r="G20" s="18">
        <v>45522</v>
      </c>
      <c r="H20" s="27">
        <f t="shared" si="0"/>
        <v>0</v>
      </c>
    </row>
    <row r="21" spans="1:8" x14ac:dyDescent="0.4">
      <c r="A21" s="18"/>
      <c r="B21" s="18"/>
      <c r="G21" s="18">
        <v>45523</v>
      </c>
      <c r="H21" s="27">
        <f t="shared" si="0"/>
        <v>0</v>
      </c>
    </row>
    <row r="22" spans="1:8" x14ac:dyDescent="0.4">
      <c r="A22" s="18"/>
      <c r="B22" s="18"/>
      <c r="G22" s="18">
        <v>45524</v>
      </c>
      <c r="H22" s="27">
        <f t="shared" si="0"/>
        <v>0</v>
      </c>
    </row>
    <row r="23" spans="1:8" x14ac:dyDescent="0.4">
      <c r="A23" s="18"/>
      <c r="B23" s="18"/>
      <c r="G23" s="18">
        <v>45525</v>
      </c>
      <c r="H23" s="27">
        <f t="shared" si="0"/>
        <v>0</v>
      </c>
    </row>
    <row r="24" spans="1:8" x14ac:dyDescent="0.4">
      <c r="A24" s="18"/>
      <c r="B24" s="18"/>
      <c r="G24" s="18">
        <v>45526</v>
      </c>
      <c r="H24" s="27">
        <f t="shared" si="0"/>
        <v>0</v>
      </c>
    </row>
    <row r="25" spans="1:8" x14ac:dyDescent="0.4">
      <c r="A25" s="18"/>
      <c r="B25" s="18"/>
      <c r="G25" s="18">
        <v>45527</v>
      </c>
      <c r="H25" s="27">
        <f t="shared" si="0"/>
        <v>0</v>
      </c>
    </row>
    <row r="26" spans="1:8" x14ac:dyDescent="0.4">
      <c r="A26" s="18"/>
      <c r="B26" s="18"/>
      <c r="G26" s="18">
        <v>45528</v>
      </c>
      <c r="H26" s="27">
        <f t="shared" si="0"/>
        <v>0</v>
      </c>
    </row>
    <row r="27" spans="1:8" x14ac:dyDescent="0.4">
      <c r="A27" s="18"/>
      <c r="B27" s="18"/>
      <c r="G27" s="18">
        <v>45529</v>
      </c>
      <c r="H27" s="27">
        <f t="shared" si="0"/>
        <v>0</v>
      </c>
    </row>
    <row r="28" spans="1:8" x14ac:dyDescent="0.4">
      <c r="A28" s="18"/>
      <c r="B28" s="18"/>
      <c r="G28" s="18">
        <v>45530</v>
      </c>
      <c r="H28" s="27">
        <f t="shared" si="0"/>
        <v>0</v>
      </c>
    </row>
    <row r="29" spans="1:8" x14ac:dyDescent="0.4">
      <c r="A29" s="18"/>
      <c r="B29" s="18"/>
      <c r="G29" s="18">
        <v>45531</v>
      </c>
      <c r="H29" s="27">
        <f t="shared" si="0"/>
        <v>0</v>
      </c>
    </row>
    <row r="30" spans="1:8" x14ac:dyDescent="0.4">
      <c r="A30" s="18"/>
      <c r="B30" s="18"/>
      <c r="G30" s="18">
        <v>45532</v>
      </c>
      <c r="H30" s="27">
        <f t="shared" si="0"/>
        <v>0</v>
      </c>
    </row>
    <row r="31" spans="1:8" x14ac:dyDescent="0.4">
      <c r="A31" s="18"/>
      <c r="B31" s="18"/>
      <c r="G31" s="18">
        <v>45533</v>
      </c>
      <c r="H31" s="27">
        <f t="shared" si="0"/>
        <v>0</v>
      </c>
    </row>
    <row r="32" spans="1:8" x14ac:dyDescent="0.4">
      <c r="A32" s="18"/>
      <c r="B32" s="18"/>
      <c r="G32" s="18">
        <v>45534</v>
      </c>
      <c r="H32" s="27">
        <f t="shared" si="0"/>
        <v>0</v>
      </c>
    </row>
    <row r="33" spans="1:8" x14ac:dyDescent="0.4">
      <c r="G33" s="18">
        <v>45535</v>
      </c>
      <c r="H33" s="27">
        <f t="shared" si="0"/>
        <v>0</v>
      </c>
    </row>
    <row r="34" spans="1:8" x14ac:dyDescent="0.4">
      <c r="G34" s="18"/>
    </row>
    <row r="35" spans="1:8" x14ac:dyDescent="0.4">
      <c r="A35" s="18"/>
      <c r="B35" s="18"/>
    </row>
    <row r="36" spans="1:8" x14ac:dyDescent="0.4">
      <c r="A36" s="18"/>
      <c r="B36" s="18"/>
    </row>
    <row r="37" spans="1:8" x14ac:dyDescent="0.4">
      <c r="A37" s="18"/>
      <c r="B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C49" s="17"/>
      <c r="G49" s="18"/>
    </row>
    <row r="50" spans="1:7" x14ac:dyDescent="0.4">
      <c r="A50" s="18"/>
      <c r="B50" s="18"/>
      <c r="C50" s="17"/>
      <c r="G50" s="18"/>
    </row>
    <row r="51" spans="1:7" x14ac:dyDescent="0.4">
      <c r="A51" s="18"/>
      <c r="B51" s="18"/>
      <c r="C51" s="17"/>
      <c r="G51" s="18"/>
    </row>
    <row r="52" spans="1:7" x14ac:dyDescent="0.4">
      <c r="A52" s="18"/>
      <c r="B52" s="18"/>
      <c r="C52" s="17"/>
      <c r="G52" s="18"/>
    </row>
    <row r="53" spans="1:7" x14ac:dyDescent="0.4">
      <c r="A53" s="18"/>
      <c r="B53" s="18"/>
      <c r="C53" s="17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C55" s="17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  <c r="G67" s="18"/>
    </row>
    <row r="68" spans="1:7" x14ac:dyDescent="0.4">
      <c r="A68" s="18"/>
      <c r="B68" s="18"/>
      <c r="G68" s="18"/>
    </row>
    <row r="69" spans="1:7" x14ac:dyDescent="0.4">
      <c r="A69" s="18"/>
      <c r="B69" s="18"/>
      <c r="G69" s="18"/>
    </row>
    <row r="70" spans="1:7" x14ac:dyDescent="0.4">
      <c r="A70" s="18"/>
      <c r="B70" s="18"/>
      <c r="G70" s="18"/>
    </row>
    <row r="71" spans="1:7" x14ac:dyDescent="0.4">
      <c r="A71" s="18"/>
      <c r="B71" s="18"/>
      <c r="G71" s="18"/>
    </row>
    <row r="72" spans="1:7" x14ac:dyDescent="0.4">
      <c r="A72" s="18"/>
      <c r="B72" s="18"/>
      <c r="G72" s="18"/>
    </row>
    <row r="73" spans="1:7" x14ac:dyDescent="0.4">
      <c r="A73" s="18"/>
      <c r="B73" s="18"/>
      <c r="G73" s="18"/>
    </row>
  </sheetData>
  <autoFilter ref="A2:E73" xr:uid="{4E03A8F1-515C-4415-BCF1-E0122490727F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A6DFD-0CA3-4917-BEBE-E90589FAFD4B}">
  <dimension ref="A1:H79"/>
  <sheetViews>
    <sheetView workbookViewId="0">
      <pane ySplit="2" topLeftCell="A3" activePane="bottomLeft" state="frozen"/>
      <selection activeCell="E30" sqref="E30"/>
      <selection pane="bottomLeft" activeCell="E14" sqref="E14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45536</v>
      </c>
      <c r="B3" s="18" t="s">
        <v>67</v>
      </c>
      <c r="G3" s="18">
        <v>45536</v>
      </c>
      <c r="H3" s="27">
        <f t="shared" ref="H3:H32" si="0">SUMIF($A$3:$A$300,$G3,$C$3:$C$300)</f>
        <v>0</v>
      </c>
    </row>
    <row r="4" spans="1:8" x14ac:dyDescent="0.4">
      <c r="A4" s="18"/>
      <c r="B4" s="18"/>
      <c r="E4"/>
      <c r="G4" s="18">
        <v>45537</v>
      </c>
      <c r="H4" s="27">
        <f t="shared" si="0"/>
        <v>0</v>
      </c>
    </row>
    <row r="5" spans="1:8" x14ac:dyDescent="0.4">
      <c r="A5" s="18"/>
      <c r="B5" s="18"/>
      <c r="G5" s="18">
        <v>45538</v>
      </c>
      <c r="H5" s="27">
        <f t="shared" si="0"/>
        <v>0</v>
      </c>
    </row>
    <row r="6" spans="1:8" x14ac:dyDescent="0.4">
      <c r="A6" s="18"/>
      <c r="B6" s="18"/>
      <c r="G6" s="18">
        <v>45539</v>
      </c>
      <c r="H6" s="27">
        <f t="shared" si="0"/>
        <v>0</v>
      </c>
    </row>
    <row r="7" spans="1:8" x14ac:dyDescent="0.4">
      <c r="A7" s="18"/>
      <c r="B7" s="18"/>
      <c r="G7" s="18">
        <v>45540</v>
      </c>
      <c r="H7" s="27">
        <f t="shared" si="0"/>
        <v>0</v>
      </c>
    </row>
    <row r="8" spans="1:8" x14ac:dyDescent="0.4">
      <c r="A8" s="18"/>
      <c r="B8" s="18"/>
      <c r="G8" s="18">
        <v>45541</v>
      </c>
      <c r="H8" s="27">
        <f t="shared" si="0"/>
        <v>0</v>
      </c>
    </row>
    <row r="9" spans="1:8" x14ac:dyDescent="0.4">
      <c r="A9" s="18"/>
      <c r="B9" s="18"/>
      <c r="G9" s="18">
        <v>45542</v>
      </c>
      <c r="H9" s="27">
        <f t="shared" si="0"/>
        <v>0</v>
      </c>
    </row>
    <row r="10" spans="1:8" x14ac:dyDescent="0.4">
      <c r="A10" s="18"/>
      <c r="B10" s="18"/>
      <c r="G10" s="18">
        <v>45543</v>
      </c>
      <c r="H10" s="27">
        <f t="shared" si="0"/>
        <v>0</v>
      </c>
    </row>
    <row r="11" spans="1:8" x14ac:dyDescent="0.4">
      <c r="A11" s="18"/>
      <c r="B11" s="18"/>
      <c r="G11" s="18">
        <v>45544</v>
      </c>
      <c r="H11" s="27">
        <f t="shared" si="0"/>
        <v>0</v>
      </c>
    </row>
    <row r="12" spans="1:8" x14ac:dyDescent="0.4">
      <c r="A12" s="18"/>
      <c r="B12" s="18"/>
      <c r="G12" s="18">
        <v>45545</v>
      </c>
      <c r="H12" s="27">
        <f t="shared" si="0"/>
        <v>0</v>
      </c>
    </row>
    <row r="13" spans="1:8" x14ac:dyDescent="0.4">
      <c r="A13" s="18"/>
      <c r="B13" s="18"/>
      <c r="C13" s="17"/>
      <c r="G13" s="18">
        <v>45546</v>
      </c>
      <c r="H13" s="27">
        <f t="shared" si="0"/>
        <v>0</v>
      </c>
    </row>
    <row r="14" spans="1:8" x14ac:dyDescent="0.4">
      <c r="A14" s="18"/>
      <c r="B14" s="18"/>
      <c r="G14" s="18">
        <v>45547</v>
      </c>
      <c r="H14" s="27">
        <f t="shared" si="0"/>
        <v>0</v>
      </c>
    </row>
    <row r="15" spans="1:8" x14ac:dyDescent="0.4">
      <c r="A15" s="18"/>
      <c r="B15" s="18"/>
      <c r="G15" s="18">
        <v>45548</v>
      </c>
      <c r="H15" s="27">
        <f t="shared" si="0"/>
        <v>0</v>
      </c>
    </row>
    <row r="16" spans="1:8" x14ac:dyDescent="0.4">
      <c r="A16" s="18"/>
      <c r="B16" s="18"/>
      <c r="G16" s="18">
        <v>45549</v>
      </c>
      <c r="H16" s="27">
        <f t="shared" si="0"/>
        <v>0</v>
      </c>
    </row>
    <row r="17" spans="1:8" x14ac:dyDescent="0.4">
      <c r="A17" s="18"/>
      <c r="B17" s="18"/>
      <c r="G17" s="18">
        <v>45550</v>
      </c>
      <c r="H17" s="27">
        <f t="shared" si="0"/>
        <v>0</v>
      </c>
    </row>
    <row r="18" spans="1:8" x14ac:dyDescent="0.4">
      <c r="A18" s="18"/>
      <c r="B18" s="18"/>
      <c r="G18" s="18">
        <v>45551</v>
      </c>
      <c r="H18" s="27">
        <f t="shared" si="0"/>
        <v>0</v>
      </c>
    </row>
    <row r="19" spans="1:8" x14ac:dyDescent="0.4">
      <c r="A19" s="18"/>
      <c r="B19" s="18"/>
      <c r="G19" s="18">
        <v>45552</v>
      </c>
      <c r="H19" s="27">
        <f t="shared" si="0"/>
        <v>0</v>
      </c>
    </row>
    <row r="20" spans="1:8" x14ac:dyDescent="0.4">
      <c r="A20" s="18"/>
      <c r="B20" s="18"/>
      <c r="G20" s="18">
        <v>45553</v>
      </c>
      <c r="H20" s="27">
        <f t="shared" si="0"/>
        <v>0</v>
      </c>
    </row>
    <row r="21" spans="1:8" x14ac:dyDescent="0.4">
      <c r="A21" s="18"/>
      <c r="B21" s="18"/>
      <c r="G21" s="18">
        <v>45554</v>
      </c>
      <c r="H21" s="27">
        <f t="shared" si="0"/>
        <v>0</v>
      </c>
    </row>
    <row r="22" spans="1:8" x14ac:dyDescent="0.4">
      <c r="A22" s="18"/>
      <c r="B22" s="18"/>
      <c r="G22" s="18">
        <v>45555</v>
      </c>
      <c r="H22" s="27">
        <f t="shared" si="0"/>
        <v>0</v>
      </c>
    </row>
    <row r="23" spans="1:8" x14ac:dyDescent="0.4">
      <c r="A23" s="18"/>
      <c r="B23" s="18"/>
      <c r="G23" s="18">
        <v>45556</v>
      </c>
      <c r="H23" s="27">
        <f t="shared" si="0"/>
        <v>0</v>
      </c>
    </row>
    <row r="24" spans="1:8" x14ac:dyDescent="0.4">
      <c r="A24" s="18"/>
      <c r="B24" s="18"/>
      <c r="G24" s="18">
        <v>45557</v>
      </c>
      <c r="H24" s="27">
        <f t="shared" si="0"/>
        <v>0</v>
      </c>
    </row>
    <row r="25" spans="1:8" x14ac:dyDescent="0.4">
      <c r="A25" s="18"/>
      <c r="B25" s="18"/>
      <c r="G25" s="18">
        <v>45558</v>
      </c>
      <c r="H25" s="27">
        <f t="shared" si="0"/>
        <v>0</v>
      </c>
    </row>
    <row r="26" spans="1:8" x14ac:dyDescent="0.4">
      <c r="A26" s="18"/>
      <c r="B26" s="18"/>
      <c r="G26" s="18">
        <v>45559</v>
      </c>
      <c r="H26" s="27">
        <f t="shared" si="0"/>
        <v>0</v>
      </c>
    </row>
    <row r="27" spans="1:8" x14ac:dyDescent="0.4">
      <c r="A27" s="18"/>
      <c r="B27" s="18"/>
      <c r="G27" s="18">
        <v>45560</v>
      </c>
      <c r="H27" s="27">
        <f t="shared" si="0"/>
        <v>0</v>
      </c>
    </row>
    <row r="28" spans="1:8" x14ac:dyDescent="0.4">
      <c r="A28" s="18"/>
      <c r="B28" s="18"/>
      <c r="G28" s="18">
        <v>45561</v>
      </c>
      <c r="H28" s="27">
        <f t="shared" si="0"/>
        <v>0</v>
      </c>
    </row>
    <row r="29" spans="1:8" x14ac:dyDescent="0.4">
      <c r="A29" s="18"/>
      <c r="B29" s="18"/>
      <c r="G29" s="18">
        <v>45562</v>
      </c>
      <c r="H29" s="27">
        <f t="shared" si="0"/>
        <v>0</v>
      </c>
    </row>
    <row r="30" spans="1:8" x14ac:dyDescent="0.4">
      <c r="A30" s="18"/>
      <c r="B30" s="18"/>
      <c r="G30" s="18">
        <v>45563</v>
      </c>
      <c r="H30" s="27">
        <f t="shared" si="0"/>
        <v>0</v>
      </c>
    </row>
    <row r="31" spans="1:8" x14ac:dyDescent="0.4">
      <c r="A31" s="18"/>
      <c r="B31" s="18"/>
      <c r="G31" s="18">
        <v>45564</v>
      </c>
      <c r="H31" s="27">
        <f t="shared" si="0"/>
        <v>0</v>
      </c>
    </row>
    <row r="32" spans="1:8" x14ac:dyDescent="0.4">
      <c r="A32" s="18"/>
      <c r="B32" s="18"/>
      <c r="G32" s="18">
        <v>45565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</row>
    <row r="43" spans="1:7" x14ac:dyDescent="0.4">
      <c r="A43" s="18"/>
      <c r="B43" s="18"/>
      <c r="G43" s="18"/>
    </row>
    <row r="44" spans="1:7" x14ac:dyDescent="0.4">
      <c r="A44" s="18"/>
      <c r="B44" s="18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</row>
    <row r="53" spans="1:7" x14ac:dyDescent="0.4">
      <c r="A53" s="18"/>
      <c r="B53" s="18"/>
    </row>
    <row r="54" spans="1:7" x14ac:dyDescent="0.4">
      <c r="A54" s="18"/>
      <c r="B54" s="18"/>
    </row>
    <row r="55" spans="1:7" x14ac:dyDescent="0.4">
      <c r="A55" s="18"/>
      <c r="B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  <c r="C62" s="17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  <row r="78" spans="1:2" x14ac:dyDescent="0.4">
      <c r="A78" s="18"/>
      <c r="B78" s="18"/>
    </row>
    <row r="79" spans="1:2" x14ac:dyDescent="0.4">
      <c r="A79" s="18"/>
      <c r="B79" s="18"/>
    </row>
  </sheetData>
  <autoFilter ref="A2:E79" xr:uid="{C8DA6DFD-0CA3-4917-BEBE-E90589FAFD4B}"/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806E-D302-4131-9E0A-A4E2050904DB}">
  <dimension ref="A1:H86"/>
  <sheetViews>
    <sheetView workbookViewId="0">
      <pane ySplit="2" topLeftCell="A3" activePane="bottomLeft" state="frozen"/>
      <selection activeCell="E30" sqref="E30"/>
      <selection pane="bottomLeft" activeCell="D9" sqref="D9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45566</v>
      </c>
      <c r="B3" s="18" t="s">
        <v>150</v>
      </c>
      <c r="G3" s="18">
        <v>45566</v>
      </c>
      <c r="H3" s="27">
        <f t="shared" ref="H3:H32" si="0">SUMIF($A$3:$A$300,$G3,$C$3:$C$300)</f>
        <v>0</v>
      </c>
    </row>
    <row r="4" spans="1:8" x14ac:dyDescent="0.4">
      <c r="A4" s="18"/>
      <c r="B4" s="18"/>
      <c r="E4"/>
      <c r="G4" s="18">
        <v>45567</v>
      </c>
      <c r="H4" s="27">
        <f t="shared" si="0"/>
        <v>0</v>
      </c>
    </row>
    <row r="5" spans="1:8" x14ac:dyDescent="0.4">
      <c r="A5" s="18"/>
      <c r="B5" s="18"/>
      <c r="G5" s="18">
        <v>45568</v>
      </c>
      <c r="H5" s="27">
        <f t="shared" si="0"/>
        <v>0</v>
      </c>
    </row>
    <row r="6" spans="1:8" x14ac:dyDescent="0.4">
      <c r="A6" s="18"/>
      <c r="B6" s="18"/>
      <c r="G6" s="18">
        <v>45569</v>
      </c>
      <c r="H6" s="27">
        <f t="shared" si="0"/>
        <v>0</v>
      </c>
    </row>
    <row r="7" spans="1:8" x14ac:dyDescent="0.4">
      <c r="A7" s="18"/>
      <c r="B7" s="18"/>
      <c r="G7" s="18">
        <v>45570</v>
      </c>
      <c r="H7" s="27">
        <f t="shared" si="0"/>
        <v>0</v>
      </c>
    </row>
    <row r="8" spans="1:8" x14ac:dyDescent="0.4">
      <c r="A8" s="18"/>
      <c r="B8" s="18"/>
      <c r="G8" s="18">
        <v>45571</v>
      </c>
      <c r="H8" s="27">
        <f t="shared" si="0"/>
        <v>0</v>
      </c>
    </row>
    <row r="9" spans="1:8" x14ac:dyDescent="0.4">
      <c r="A9" s="18"/>
      <c r="B9" s="18"/>
      <c r="G9" s="18">
        <v>45572</v>
      </c>
      <c r="H9" s="27">
        <f t="shared" si="0"/>
        <v>0</v>
      </c>
    </row>
    <row r="10" spans="1:8" x14ac:dyDescent="0.4">
      <c r="A10" s="18"/>
      <c r="B10" s="18"/>
      <c r="G10" s="18">
        <v>45573</v>
      </c>
      <c r="H10" s="27">
        <f t="shared" si="0"/>
        <v>0</v>
      </c>
    </row>
    <row r="11" spans="1:8" x14ac:dyDescent="0.4">
      <c r="A11" s="18"/>
      <c r="B11" s="18"/>
      <c r="G11" s="18">
        <v>45574</v>
      </c>
      <c r="H11" s="27">
        <f t="shared" si="0"/>
        <v>0</v>
      </c>
    </row>
    <row r="12" spans="1:8" x14ac:dyDescent="0.4">
      <c r="A12" s="18"/>
      <c r="B12" s="18"/>
      <c r="G12" s="18">
        <v>45575</v>
      </c>
      <c r="H12" s="27">
        <f t="shared" si="0"/>
        <v>0</v>
      </c>
    </row>
    <row r="13" spans="1:8" x14ac:dyDescent="0.4">
      <c r="A13" s="18"/>
      <c r="B13" s="18"/>
      <c r="G13" s="18">
        <v>45576</v>
      </c>
      <c r="H13" s="27">
        <f t="shared" si="0"/>
        <v>0</v>
      </c>
    </row>
    <row r="14" spans="1:8" x14ac:dyDescent="0.4">
      <c r="A14" s="18"/>
      <c r="B14" s="18"/>
      <c r="G14" s="18">
        <v>45577</v>
      </c>
      <c r="H14" s="27">
        <f t="shared" si="0"/>
        <v>0</v>
      </c>
    </row>
    <row r="15" spans="1:8" x14ac:dyDescent="0.4">
      <c r="A15" s="18"/>
      <c r="B15" s="18"/>
      <c r="G15" s="18">
        <v>45578</v>
      </c>
      <c r="H15" s="27">
        <f t="shared" si="0"/>
        <v>0</v>
      </c>
    </row>
    <row r="16" spans="1:8" x14ac:dyDescent="0.4">
      <c r="A16" s="18"/>
      <c r="B16" s="18"/>
      <c r="G16" s="18">
        <v>45579</v>
      </c>
      <c r="H16" s="27">
        <f t="shared" si="0"/>
        <v>0</v>
      </c>
    </row>
    <row r="17" spans="1:8" x14ac:dyDescent="0.4">
      <c r="A17" s="18"/>
      <c r="B17" s="18"/>
      <c r="G17" s="18">
        <v>45580</v>
      </c>
      <c r="H17" s="27">
        <f t="shared" si="0"/>
        <v>0</v>
      </c>
    </row>
    <row r="18" spans="1:8" x14ac:dyDescent="0.4">
      <c r="A18" s="18"/>
      <c r="B18" s="18"/>
      <c r="G18" s="18">
        <v>45581</v>
      </c>
      <c r="H18" s="27">
        <f t="shared" si="0"/>
        <v>0</v>
      </c>
    </row>
    <row r="19" spans="1:8" x14ac:dyDescent="0.4">
      <c r="A19" s="18"/>
      <c r="B19" s="18"/>
      <c r="G19" s="18">
        <v>45582</v>
      </c>
      <c r="H19" s="27">
        <f t="shared" si="0"/>
        <v>0</v>
      </c>
    </row>
    <row r="20" spans="1:8" x14ac:dyDescent="0.4">
      <c r="A20" s="18"/>
      <c r="B20" s="18"/>
      <c r="G20" s="18">
        <v>45583</v>
      </c>
      <c r="H20" s="27">
        <f t="shared" si="0"/>
        <v>0</v>
      </c>
    </row>
    <row r="21" spans="1:8" x14ac:dyDescent="0.4">
      <c r="A21" s="18"/>
      <c r="B21" s="18"/>
      <c r="G21" s="18">
        <v>45584</v>
      </c>
      <c r="H21" s="27">
        <f t="shared" si="0"/>
        <v>0</v>
      </c>
    </row>
    <row r="22" spans="1:8" x14ac:dyDescent="0.4">
      <c r="A22" s="18"/>
      <c r="B22" s="18"/>
      <c r="G22" s="18">
        <v>45585</v>
      </c>
      <c r="H22" s="27">
        <f t="shared" si="0"/>
        <v>0</v>
      </c>
    </row>
    <row r="23" spans="1:8" x14ac:dyDescent="0.4">
      <c r="A23" s="18"/>
      <c r="B23" s="18"/>
      <c r="G23" s="18">
        <v>45586</v>
      </c>
      <c r="H23" s="27">
        <f t="shared" si="0"/>
        <v>0</v>
      </c>
    </row>
    <row r="24" spans="1:8" x14ac:dyDescent="0.4">
      <c r="A24" s="18"/>
      <c r="B24" s="18"/>
      <c r="G24" s="18">
        <v>45587</v>
      </c>
      <c r="H24" s="27">
        <f t="shared" si="0"/>
        <v>0</v>
      </c>
    </row>
    <row r="25" spans="1:8" x14ac:dyDescent="0.4">
      <c r="A25" s="18"/>
      <c r="B25" s="18"/>
      <c r="G25" s="18">
        <v>45588</v>
      </c>
      <c r="H25" s="27">
        <f t="shared" si="0"/>
        <v>0</v>
      </c>
    </row>
    <row r="26" spans="1:8" x14ac:dyDescent="0.4">
      <c r="A26" s="18"/>
      <c r="B26" s="18"/>
      <c r="G26" s="18">
        <v>45589</v>
      </c>
      <c r="H26" s="27">
        <f t="shared" si="0"/>
        <v>0</v>
      </c>
    </row>
    <row r="27" spans="1:8" x14ac:dyDescent="0.4">
      <c r="A27" s="18"/>
      <c r="B27" s="18"/>
      <c r="G27" s="18">
        <v>45590</v>
      </c>
      <c r="H27" s="27">
        <f t="shared" si="0"/>
        <v>0</v>
      </c>
    </row>
    <row r="28" spans="1:8" x14ac:dyDescent="0.4">
      <c r="A28" s="18"/>
      <c r="B28" s="18"/>
      <c r="G28" s="18">
        <v>45591</v>
      </c>
      <c r="H28" s="27">
        <f t="shared" si="0"/>
        <v>0</v>
      </c>
    </row>
    <row r="29" spans="1:8" x14ac:dyDescent="0.4">
      <c r="A29" s="18"/>
      <c r="B29" s="18"/>
      <c r="G29" s="18">
        <v>45592</v>
      </c>
      <c r="H29" s="27">
        <f t="shared" si="0"/>
        <v>0</v>
      </c>
    </row>
    <row r="30" spans="1:8" x14ac:dyDescent="0.4">
      <c r="A30" s="18"/>
      <c r="B30" s="18"/>
      <c r="G30" s="18">
        <v>45593</v>
      </c>
      <c r="H30" s="27">
        <f t="shared" si="0"/>
        <v>0</v>
      </c>
    </row>
    <row r="31" spans="1:8" x14ac:dyDescent="0.4">
      <c r="A31" s="18"/>
      <c r="B31" s="18"/>
      <c r="G31" s="18">
        <v>45594</v>
      </c>
      <c r="H31" s="27">
        <f t="shared" si="0"/>
        <v>0</v>
      </c>
    </row>
    <row r="32" spans="1:8" x14ac:dyDescent="0.4">
      <c r="A32" s="18"/>
      <c r="B32" s="18"/>
      <c r="G32" s="18">
        <v>45595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  <c r="G42" s="18"/>
    </row>
    <row r="43" spans="1:7" x14ac:dyDescent="0.4">
      <c r="A43" s="18"/>
      <c r="B43" s="18"/>
      <c r="G43" s="18"/>
    </row>
    <row r="44" spans="1:7" x14ac:dyDescent="0.4">
      <c r="A44" s="18"/>
      <c r="B44" s="18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  <row r="78" spans="1:2" x14ac:dyDescent="0.4">
      <c r="A78" s="18"/>
      <c r="B78" s="18"/>
    </row>
    <row r="79" spans="1:2" x14ac:dyDescent="0.4">
      <c r="A79" s="18"/>
      <c r="B79" s="18"/>
    </row>
    <row r="80" spans="1:2" x14ac:dyDescent="0.4">
      <c r="A80" s="18"/>
      <c r="B80" s="18"/>
    </row>
    <row r="81" spans="1:2" x14ac:dyDescent="0.4">
      <c r="A81" s="18"/>
      <c r="B81" s="18"/>
    </row>
    <row r="82" spans="1:2" x14ac:dyDescent="0.4">
      <c r="A82" s="18"/>
      <c r="B82" s="18"/>
    </row>
    <row r="83" spans="1:2" x14ac:dyDescent="0.4">
      <c r="A83" s="18"/>
      <c r="B83" s="18"/>
    </row>
    <row r="84" spans="1:2" x14ac:dyDescent="0.4">
      <c r="A84" s="18"/>
      <c r="B84" s="18"/>
    </row>
    <row r="85" spans="1:2" x14ac:dyDescent="0.4">
      <c r="A85" s="18"/>
      <c r="B85" s="18"/>
    </row>
    <row r="86" spans="1:2" x14ac:dyDescent="0.4">
      <c r="A86" s="18"/>
      <c r="B86" s="18"/>
    </row>
  </sheetData>
  <autoFilter ref="A2:E86" xr:uid="{FD3B806E-D302-4131-9E0A-A4E2050904DB}"/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771-070C-4B29-90E9-D4DB00ADD36F}">
  <dimension ref="A1:H77"/>
  <sheetViews>
    <sheetView workbookViewId="0">
      <pane ySplit="2" topLeftCell="A3" activePane="bottomLeft" state="frozen"/>
      <selection activeCell="E30" sqref="E30"/>
      <selection pane="bottomLeft" activeCell="D7" sqref="D7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45597</v>
      </c>
      <c r="B3" s="18" t="s">
        <v>143</v>
      </c>
      <c r="G3" s="18">
        <v>45597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45598</v>
      </c>
      <c r="H4" s="27">
        <f t="shared" si="0"/>
        <v>0</v>
      </c>
    </row>
    <row r="5" spans="1:8" x14ac:dyDescent="0.4">
      <c r="A5" s="18"/>
      <c r="B5" s="18"/>
      <c r="G5" s="18">
        <v>45599</v>
      </c>
      <c r="H5" s="27">
        <f t="shared" si="0"/>
        <v>0</v>
      </c>
    </row>
    <row r="6" spans="1:8" x14ac:dyDescent="0.4">
      <c r="A6" s="18"/>
      <c r="B6" s="18"/>
      <c r="G6" s="18">
        <v>45600</v>
      </c>
      <c r="H6" s="27">
        <f t="shared" si="0"/>
        <v>0</v>
      </c>
    </row>
    <row r="7" spans="1:8" x14ac:dyDescent="0.4">
      <c r="A7" s="18"/>
      <c r="B7" s="18"/>
      <c r="G7" s="18">
        <v>45601</v>
      </c>
      <c r="H7" s="27">
        <f t="shared" si="0"/>
        <v>0</v>
      </c>
    </row>
    <row r="8" spans="1:8" x14ac:dyDescent="0.4">
      <c r="A8" s="18"/>
      <c r="B8" s="18"/>
      <c r="G8" s="18">
        <v>45602</v>
      </c>
      <c r="H8" s="27">
        <f t="shared" si="0"/>
        <v>0</v>
      </c>
    </row>
    <row r="9" spans="1:8" x14ac:dyDescent="0.4">
      <c r="A9" s="18"/>
      <c r="B9" s="18"/>
      <c r="G9" s="18">
        <v>45603</v>
      </c>
      <c r="H9" s="27">
        <f t="shared" si="0"/>
        <v>0</v>
      </c>
    </row>
    <row r="10" spans="1:8" x14ac:dyDescent="0.4">
      <c r="A10" s="18"/>
      <c r="B10" s="18"/>
      <c r="G10" s="18">
        <v>45604</v>
      </c>
      <c r="H10" s="27">
        <f t="shared" si="0"/>
        <v>0</v>
      </c>
    </row>
    <row r="11" spans="1:8" x14ac:dyDescent="0.4">
      <c r="A11" s="18"/>
      <c r="B11" s="18"/>
      <c r="G11" s="18">
        <v>45605</v>
      </c>
      <c r="H11" s="27">
        <f t="shared" si="0"/>
        <v>0</v>
      </c>
    </row>
    <row r="12" spans="1:8" x14ac:dyDescent="0.4">
      <c r="A12" s="18"/>
      <c r="B12" s="18"/>
      <c r="G12" s="18">
        <v>45606</v>
      </c>
      <c r="H12" s="27">
        <f t="shared" si="0"/>
        <v>0</v>
      </c>
    </row>
    <row r="13" spans="1:8" x14ac:dyDescent="0.4">
      <c r="A13" s="18"/>
      <c r="B13" s="18"/>
      <c r="G13" s="18">
        <v>45607</v>
      </c>
      <c r="H13" s="27">
        <f t="shared" si="0"/>
        <v>0</v>
      </c>
    </row>
    <row r="14" spans="1:8" x14ac:dyDescent="0.4">
      <c r="A14" s="18"/>
      <c r="B14" s="18"/>
      <c r="G14" s="18">
        <v>45608</v>
      </c>
      <c r="H14" s="27">
        <f t="shared" si="0"/>
        <v>0</v>
      </c>
    </row>
    <row r="15" spans="1:8" x14ac:dyDescent="0.4">
      <c r="A15" s="18"/>
      <c r="B15" s="18"/>
      <c r="G15" s="18">
        <v>45609</v>
      </c>
      <c r="H15" s="27">
        <f t="shared" si="0"/>
        <v>0</v>
      </c>
    </row>
    <row r="16" spans="1:8" x14ac:dyDescent="0.4">
      <c r="A16" s="18"/>
      <c r="B16" s="18"/>
      <c r="G16" s="18">
        <v>45610</v>
      </c>
      <c r="H16" s="27">
        <f t="shared" si="0"/>
        <v>0</v>
      </c>
    </row>
    <row r="17" spans="1:8" x14ac:dyDescent="0.4">
      <c r="A17" s="18"/>
      <c r="B17" s="18"/>
      <c r="G17" s="18">
        <v>45611</v>
      </c>
      <c r="H17" s="27">
        <f t="shared" si="0"/>
        <v>0</v>
      </c>
    </row>
    <row r="18" spans="1:8" x14ac:dyDescent="0.4">
      <c r="A18" s="18"/>
      <c r="B18" s="18"/>
      <c r="G18" s="18">
        <v>45612</v>
      </c>
      <c r="H18" s="27">
        <f t="shared" si="0"/>
        <v>0</v>
      </c>
    </row>
    <row r="19" spans="1:8" x14ac:dyDescent="0.4">
      <c r="A19" s="18"/>
      <c r="B19" s="18"/>
      <c r="G19" s="18">
        <v>45613</v>
      </c>
      <c r="H19" s="27">
        <f t="shared" si="0"/>
        <v>0</v>
      </c>
    </row>
    <row r="20" spans="1:8" x14ac:dyDescent="0.4">
      <c r="A20" s="18"/>
      <c r="B20" s="18"/>
      <c r="G20" s="18">
        <v>45614</v>
      </c>
      <c r="H20" s="27">
        <f t="shared" si="0"/>
        <v>0</v>
      </c>
    </row>
    <row r="21" spans="1:8" x14ac:dyDescent="0.4">
      <c r="A21" s="18"/>
      <c r="B21" s="18"/>
      <c r="G21" s="18">
        <v>45615</v>
      </c>
      <c r="H21" s="27">
        <f t="shared" si="0"/>
        <v>0</v>
      </c>
    </row>
    <row r="22" spans="1:8" x14ac:dyDescent="0.4">
      <c r="A22" s="18"/>
      <c r="B22" s="18"/>
      <c r="G22" s="18">
        <v>45616</v>
      </c>
      <c r="H22" s="27">
        <f t="shared" si="0"/>
        <v>0</v>
      </c>
    </row>
    <row r="23" spans="1:8" x14ac:dyDescent="0.4">
      <c r="A23" s="18"/>
      <c r="B23" s="18"/>
      <c r="G23" s="18">
        <v>45617</v>
      </c>
      <c r="H23" s="27">
        <f t="shared" si="0"/>
        <v>0</v>
      </c>
    </row>
    <row r="24" spans="1:8" x14ac:dyDescent="0.4">
      <c r="A24" s="18"/>
      <c r="B24" s="18"/>
      <c r="G24" s="18">
        <v>45618</v>
      </c>
      <c r="H24" s="27">
        <f t="shared" si="0"/>
        <v>0</v>
      </c>
    </row>
    <row r="25" spans="1:8" x14ac:dyDescent="0.4">
      <c r="A25" s="18"/>
      <c r="B25" s="18"/>
      <c r="G25" s="18">
        <v>45619</v>
      </c>
      <c r="H25" s="27">
        <f t="shared" si="0"/>
        <v>0</v>
      </c>
    </row>
    <row r="26" spans="1:8" x14ac:dyDescent="0.4">
      <c r="A26" s="18"/>
      <c r="B26" s="18"/>
      <c r="G26" s="18">
        <v>45620</v>
      </c>
      <c r="H26" s="27">
        <f t="shared" si="0"/>
        <v>0</v>
      </c>
    </row>
    <row r="27" spans="1:8" x14ac:dyDescent="0.4">
      <c r="A27" s="18"/>
      <c r="B27" s="18"/>
      <c r="G27" s="18">
        <v>45621</v>
      </c>
      <c r="H27" s="27">
        <f t="shared" si="0"/>
        <v>0</v>
      </c>
    </row>
    <row r="28" spans="1:8" x14ac:dyDescent="0.4">
      <c r="A28" s="18"/>
      <c r="B28" s="18"/>
      <c r="G28" s="18">
        <v>45622</v>
      </c>
      <c r="H28" s="27">
        <f t="shared" si="0"/>
        <v>0</v>
      </c>
    </row>
    <row r="29" spans="1:8" x14ac:dyDescent="0.4">
      <c r="A29" s="18"/>
      <c r="B29" s="18"/>
      <c r="G29" s="18">
        <v>45623</v>
      </c>
      <c r="H29" s="27">
        <f t="shared" si="0"/>
        <v>0</v>
      </c>
    </row>
    <row r="30" spans="1:8" x14ac:dyDescent="0.4">
      <c r="A30" s="18"/>
      <c r="B30" s="18"/>
      <c r="G30" s="18">
        <v>45624</v>
      </c>
      <c r="H30" s="27">
        <f t="shared" si="0"/>
        <v>0</v>
      </c>
    </row>
    <row r="31" spans="1:8" x14ac:dyDescent="0.4">
      <c r="A31" s="18"/>
      <c r="B31" s="18"/>
      <c r="G31" s="18">
        <v>45625</v>
      </c>
      <c r="H31" s="27">
        <f t="shared" si="0"/>
        <v>0</v>
      </c>
    </row>
    <row r="32" spans="1:8" x14ac:dyDescent="0.4">
      <c r="A32" s="18"/>
      <c r="B32" s="18"/>
      <c r="G32" s="18">
        <v>45626</v>
      </c>
      <c r="H32" s="27">
        <f t="shared" si="0"/>
        <v>0</v>
      </c>
    </row>
    <row r="33" spans="1:8" x14ac:dyDescent="0.4">
      <c r="A33" s="18"/>
      <c r="B33" s="18"/>
      <c r="G33" s="18">
        <v>45627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E44" s="27"/>
      <c r="G44" s="18"/>
    </row>
    <row r="45" spans="1:8" x14ac:dyDescent="0.4">
      <c r="A45" s="18"/>
      <c r="B45" s="18"/>
      <c r="C45" s="17"/>
      <c r="G45" s="18"/>
    </row>
    <row r="46" spans="1:8" x14ac:dyDescent="0.4">
      <c r="A46" s="18"/>
      <c r="B46" s="18"/>
      <c r="C46" s="17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E57" s="27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</sheetData>
  <autoFilter ref="A2:E77" xr:uid="{70560771-070C-4B29-90E9-D4DB00ADD36F}"/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D0BD-941D-4BB9-8E05-B7E3F1DA121A}">
  <dimension ref="A1:H75"/>
  <sheetViews>
    <sheetView workbookViewId="0">
      <pane ySplit="2" topLeftCell="A3" activePane="bottomLeft" state="frozen"/>
      <selection activeCell="E30" sqref="E30"/>
      <selection pane="bottomLeft" activeCell="E12" sqref="E12"/>
    </sheetView>
  </sheetViews>
  <sheetFormatPr defaultRowHeight="18.75" x14ac:dyDescent="0.4"/>
  <cols>
    <col min="1" max="1" width="9.25" bestFit="1" customWidth="1"/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45627</v>
      </c>
      <c r="B3" s="18" t="s">
        <v>67</v>
      </c>
      <c r="G3" s="18">
        <v>45627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45628</v>
      </c>
      <c r="H4" s="27">
        <f t="shared" si="0"/>
        <v>0</v>
      </c>
    </row>
    <row r="5" spans="1:8" x14ac:dyDescent="0.4">
      <c r="A5" s="18"/>
      <c r="B5" s="18"/>
      <c r="G5" s="18">
        <v>45629</v>
      </c>
      <c r="H5" s="27">
        <f t="shared" si="0"/>
        <v>0</v>
      </c>
    </row>
    <row r="6" spans="1:8" x14ac:dyDescent="0.4">
      <c r="A6" s="18"/>
      <c r="B6" s="18"/>
      <c r="G6" s="18">
        <v>45630</v>
      </c>
      <c r="H6" s="27">
        <f t="shared" si="0"/>
        <v>0</v>
      </c>
    </row>
    <row r="7" spans="1:8" x14ac:dyDescent="0.4">
      <c r="A7" s="18"/>
      <c r="B7" s="18"/>
      <c r="G7" s="18">
        <v>45631</v>
      </c>
      <c r="H7" s="27">
        <f t="shared" si="0"/>
        <v>0</v>
      </c>
    </row>
    <row r="8" spans="1:8" x14ac:dyDescent="0.4">
      <c r="A8" s="18"/>
      <c r="B8" s="18"/>
      <c r="G8" s="18">
        <v>45632</v>
      </c>
      <c r="H8" s="27">
        <f t="shared" si="0"/>
        <v>0</v>
      </c>
    </row>
    <row r="9" spans="1:8" x14ac:dyDescent="0.4">
      <c r="A9" s="18"/>
      <c r="B9" s="18"/>
      <c r="G9" s="18">
        <v>45633</v>
      </c>
      <c r="H9" s="27">
        <f t="shared" si="0"/>
        <v>0</v>
      </c>
    </row>
    <row r="10" spans="1:8" x14ac:dyDescent="0.4">
      <c r="A10" s="18"/>
      <c r="B10" s="18"/>
      <c r="G10" s="18">
        <v>45634</v>
      </c>
      <c r="H10" s="27">
        <f t="shared" si="0"/>
        <v>0</v>
      </c>
    </row>
    <row r="11" spans="1:8" x14ac:dyDescent="0.4">
      <c r="A11" s="18"/>
      <c r="B11" s="18"/>
      <c r="G11" s="18">
        <v>45635</v>
      </c>
      <c r="H11" s="27">
        <f t="shared" si="0"/>
        <v>0</v>
      </c>
    </row>
    <row r="12" spans="1:8" x14ac:dyDescent="0.4">
      <c r="A12" s="18"/>
      <c r="B12" s="18"/>
      <c r="G12" s="18">
        <v>45636</v>
      </c>
      <c r="H12" s="27">
        <f t="shared" si="0"/>
        <v>0</v>
      </c>
    </row>
    <row r="13" spans="1:8" x14ac:dyDescent="0.4">
      <c r="A13" s="18"/>
      <c r="B13" s="18"/>
      <c r="G13" s="18">
        <v>45637</v>
      </c>
      <c r="H13" s="27">
        <f t="shared" si="0"/>
        <v>0</v>
      </c>
    </row>
    <row r="14" spans="1:8" x14ac:dyDescent="0.4">
      <c r="A14" s="18"/>
      <c r="B14" s="18"/>
      <c r="G14" s="18">
        <v>45638</v>
      </c>
      <c r="H14" s="27">
        <f t="shared" si="0"/>
        <v>0</v>
      </c>
    </row>
    <row r="15" spans="1:8" x14ac:dyDescent="0.4">
      <c r="A15" s="18"/>
      <c r="B15" s="18"/>
      <c r="G15" s="18">
        <v>45639</v>
      </c>
      <c r="H15" s="27">
        <f t="shared" si="0"/>
        <v>0</v>
      </c>
    </row>
    <row r="16" spans="1:8" x14ac:dyDescent="0.4">
      <c r="A16" s="18"/>
      <c r="B16" s="18"/>
      <c r="G16" s="18">
        <v>45640</v>
      </c>
      <c r="H16" s="27">
        <f t="shared" si="0"/>
        <v>0</v>
      </c>
    </row>
    <row r="17" spans="1:8" x14ac:dyDescent="0.4">
      <c r="A17" s="18"/>
      <c r="B17" s="18"/>
      <c r="G17" s="18">
        <v>45641</v>
      </c>
      <c r="H17" s="27">
        <f t="shared" si="0"/>
        <v>0</v>
      </c>
    </row>
    <row r="18" spans="1:8" x14ac:dyDescent="0.4">
      <c r="A18" s="18"/>
      <c r="B18" s="18"/>
      <c r="G18" s="18">
        <v>45642</v>
      </c>
      <c r="H18" s="27">
        <f t="shared" si="0"/>
        <v>0</v>
      </c>
    </row>
    <row r="19" spans="1:8" x14ac:dyDescent="0.4">
      <c r="A19" s="18"/>
      <c r="B19" s="18"/>
      <c r="G19" s="18">
        <v>45643</v>
      </c>
      <c r="H19" s="27">
        <f t="shared" si="0"/>
        <v>0</v>
      </c>
    </row>
    <row r="20" spans="1:8" x14ac:dyDescent="0.4">
      <c r="A20" s="18"/>
      <c r="B20" s="18"/>
      <c r="G20" s="18">
        <v>45644</v>
      </c>
      <c r="H20" s="27">
        <f t="shared" si="0"/>
        <v>0</v>
      </c>
    </row>
    <row r="21" spans="1:8" x14ac:dyDescent="0.4">
      <c r="A21" s="18"/>
      <c r="B21" s="18"/>
      <c r="G21" s="18">
        <v>45645</v>
      </c>
      <c r="H21" s="27">
        <f t="shared" si="0"/>
        <v>0</v>
      </c>
    </row>
    <row r="22" spans="1:8" x14ac:dyDescent="0.4">
      <c r="A22" s="18"/>
      <c r="B22" s="18"/>
      <c r="G22" s="18">
        <v>45646</v>
      </c>
      <c r="H22" s="27">
        <f t="shared" si="0"/>
        <v>0</v>
      </c>
    </row>
    <row r="23" spans="1:8" x14ac:dyDescent="0.4">
      <c r="A23" s="18"/>
      <c r="B23" s="18"/>
      <c r="G23" s="18">
        <v>45647</v>
      </c>
      <c r="H23" s="27">
        <f t="shared" si="0"/>
        <v>0</v>
      </c>
    </row>
    <row r="24" spans="1:8" x14ac:dyDescent="0.4">
      <c r="A24" s="18"/>
      <c r="B24" s="18"/>
      <c r="G24" s="18">
        <v>45648</v>
      </c>
      <c r="H24" s="27">
        <f t="shared" si="0"/>
        <v>0</v>
      </c>
    </row>
    <row r="25" spans="1:8" x14ac:dyDescent="0.4">
      <c r="A25" s="18"/>
      <c r="B25" s="18"/>
      <c r="G25" s="18">
        <v>45649</v>
      </c>
      <c r="H25" s="27">
        <f t="shared" si="0"/>
        <v>0</v>
      </c>
    </row>
    <row r="26" spans="1:8" x14ac:dyDescent="0.4">
      <c r="A26" s="18"/>
      <c r="B26" s="18"/>
      <c r="G26" s="18">
        <v>45650</v>
      </c>
      <c r="H26" s="27">
        <f t="shared" si="0"/>
        <v>0</v>
      </c>
    </row>
    <row r="27" spans="1:8" x14ac:dyDescent="0.4">
      <c r="A27" s="18"/>
      <c r="B27" s="18"/>
      <c r="G27" s="18">
        <v>45651</v>
      </c>
      <c r="H27" s="27">
        <f t="shared" si="0"/>
        <v>0</v>
      </c>
    </row>
    <row r="28" spans="1:8" x14ac:dyDescent="0.4">
      <c r="A28" s="18"/>
      <c r="B28" s="18"/>
      <c r="G28" s="18">
        <v>45652</v>
      </c>
      <c r="H28" s="27">
        <f t="shared" si="0"/>
        <v>0</v>
      </c>
    </row>
    <row r="29" spans="1:8" x14ac:dyDescent="0.4">
      <c r="A29" s="18"/>
      <c r="B29" s="18"/>
      <c r="G29" s="18">
        <v>45653</v>
      </c>
      <c r="H29" s="27">
        <f t="shared" si="0"/>
        <v>0</v>
      </c>
    </row>
    <row r="30" spans="1:8" x14ac:dyDescent="0.4">
      <c r="A30" s="18"/>
      <c r="B30" s="18"/>
      <c r="G30" s="18">
        <v>45654</v>
      </c>
      <c r="H30" s="27">
        <f t="shared" si="0"/>
        <v>0</v>
      </c>
    </row>
    <row r="31" spans="1:8" x14ac:dyDescent="0.4">
      <c r="A31" s="18"/>
      <c r="B31" s="18"/>
      <c r="G31" s="18">
        <v>45655</v>
      </c>
      <c r="H31" s="27">
        <f t="shared" si="0"/>
        <v>0</v>
      </c>
    </row>
    <row r="32" spans="1:8" x14ac:dyDescent="0.4">
      <c r="A32" s="18"/>
      <c r="B32" s="18"/>
      <c r="G32" s="18">
        <v>45656</v>
      </c>
      <c r="H32" s="27">
        <f t="shared" si="0"/>
        <v>0</v>
      </c>
    </row>
    <row r="33" spans="1:8" x14ac:dyDescent="0.4">
      <c r="A33" s="18"/>
      <c r="B33" s="18"/>
      <c r="G33" s="18">
        <v>45657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C53" s="17"/>
      <c r="G53" s="18"/>
    </row>
    <row r="54" spans="1:7" x14ac:dyDescent="0.4">
      <c r="A54" s="18"/>
      <c r="B54" s="18"/>
    </row>
    <row r="55" spans="1:7" x14ac:dyDescent="0.4">
      <c r="A55" s="18"/>
      <c r="B55" s="18"/>
      <c r="G55" s="18"/>
    </row>
    <row r="56" spans="1:7" x14ac:dyDescent="0.4">
      <c r="A56" s="18"/>
      <c r="B56" s="18"/>
    </row>
    <row r="57" spans="1:7" x14ac:dyDescent="0.4">
      <c r="A57" s="18"/>
      <c r="B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</row>
    <row r="61" spans="1:7" x14ac:dyDescent="0.4">
      <c r="A61" s="18"/>
      <c r="B61" s="18"/>
    </row>
    <row r="62" spans="1:7" x14ac:dyDescent="0.4">
      <c r="A62" s="18"/>
      <c r="B62" s="18"/>
    </row>
    <row r="63" spans="1:7" x14ac:dyDescent="0.4">
      <c r="A63" s="18"/>
      <c r="B63" s="18"/>
    </row>
    <row r="64" spans="1:7" x14ac:dyDescent="0.4">
      <c r="A64" s="18"/>
      <c r="B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</sheetData>
  <autoFilter ref="A2:E73" xr:uid="{8480D0BD-941D-4BB9-8E05-B7E3F1DA121A}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N213"/>
  <sheetViews>
    <sheetView zoomScale="85" zoomScaleNormal="85" workbookViewId="0">
      <selection activeCell="Y23" sqref="Y23"/>
    </sheetView>
  </sheetViews>
  <sheetFormatPr defaultRowHeight="18.75" x14ac:dyDescent="0.4"/>
  <cols>
    <col min="1" max="1" width="3.625" bestFit="1" customWidth="1"/>
    <col min="2" max="2" width="19.25" bestFit="1" customWidth="1"/>
    <col min="3" max="17" width="7.625" customWidth="1"/>
    <col min="18" max="18" width="7.5" bestFit="1" customWidth="1"/>
    <col min="19" max="19" width="2.625" customWidth="1"/>
    <col min="20" max="20" width="8.5" customWidth="1"/>
    <col min="21" max="21" width="4.375" customWidth="1"/>
    <col min="22" max="22" width="4.5" customWidth="1"/>
    <col min="23" max="23" width="8.5" style="17" customWidth="1"/>
    <col min="24" max="24" width="17.25" style="19" customWidth="1"/>
    <col min="25" max="25" width="25.5" style="19" bestFit="1" customWidth="1"/>
    <col min="26" max="26" width="17.125" style="19" customWidth="1"/>
    <col min="28" max="28" width="11.375" style="111" bestFit="1" customWidth="1"/>
    <col min="29" max="29" width="5.25" bestFit="1" customWidth="1"/>
    <col min="30" max="30" width="9" style="17"/>
    <col min="31" max="31" width="15.125" bestFit="1" customWidth="1"/>
    <col min="32" max="32" width="38.625" style="19" customWidth="1"/>
    <col min="33" max="33" width="29.625" style="19" bestFit="1" customWidth="1"/>
    <col min="35" max="35" width="11.375" style="111" bestFit="1" customWidth="1"/>
    <col min="36" max="36" width="5.25" bestFit="1" customWidth="1"/>
    <col min="37" max="37" width="9" style="17"/>
    <col min="38" max="38" width="13" bestFit="1" customWidth="1"/>
    <col min="39" max="39" width="38.625" style="19" customWidth="1"/>
    <col min="40" max="40" width="29.625" style="19" bestFit="1" customWidth="1"/>
  </cols>
  <sheetData>
    <row r="1" spans="1:40" x14ac:dyDescent="0.4">
      <c r="A1" t="s">
        <v>170</v>
      </c>
      <c r="T1" t="s">
        <v>171</v>
      </c>
      <c r="AB1" s="111" t="s">
        <v>172</v>
      </c>
      <c r="AI1" s="111" t="s">
        <v>173</v>
      </c>
    </row>
    <row r="2" spans="1:40" ht="19.5" thickBot="1" x14ac:dyDescent="0.45">
      <c r="A2" s="220" t="s">
        <v>31</v>
      </c>
      <c r="B2" s="220"/>
      <c r="C2" s="42" t="s">
        <v>181</v>
      </c>
      <c r="D2" s="42" t="s">
        <v>68</v>
      </c>
      <c r="E2" s="42" t="s">
        <v>69</v>
      </c>
      <c r="F2" s="42" t="s">
        <v>70</v>
      </c>
      <c r="G2" s="42" t="s">
        <v>71</v>
      </c>
      <c r="H2" s="42" t="s">
        <v>72</v>
      </c>
      <c r="I2" s="42" t="s">
        <v>73</v>
      </c>
      <c r="J2" s="42" t="s">
        <v>74</v>
      </c>
      <c r="K2" s="42" t="s">
        <v>75</v>
      </c>
      <c r="L2" s="42" t="s">
        <v>76</v>
      </c>
      <c r="M2" s="42" t="s">
        <v>77</v>
      </c>
      <c r="N2" s="42" t="s">
        <v>78</v>
      </c>
      <c r="O2" s="42" t="s">
        <v>79</v>
      </c>
      <c r="P2" s="42" t="s">
        <v>87</v>
      </c>
      <c r="Q2" s="42" t="s">
        <v>96</v>
      </c>
      <c r="R2" s="42" t="s">
        <v>97</v>
      </c>
      <c r="T2" s="69" t="s">
        <v>48</v>
      </c>
      <c r="U2" s="69" t="s">
        <v>125</v>
      </c>
      <c r="V2" s="69" t="s">
        <v>53</v>
      </c>
      <c r="W2" s="70" t="s">
        <v>94</v>
      </c>
      <c r="X2" s="70" t="s">
        <v>49</v>
      </c>
      <c r="Y2" s="71" t="s">
        <v>51</v>
      </c>
      <c r="Z2" s="71" t="s">
        <v>100</v>
      </c>
      <c r="AB2" s="137" t="s">
        <v>48</v>
      </c>
      <c r="AC2" s="138" t="s">
        <v>53</v>
      </c>
      <c r="AD2" s="139" t="s">
        <v>94</v>
      </c>
      <c r="AE2" s="138" t="s">
        <v>49</v>
      </c>
      <c r="AF2" s="140" t="s">
        <v>51</v>
      </c>
      <c r="AG2" s="140" t="s">
        <v>100</v>
      </c>
      <c r="AI2" s="127" t="s">
        <v>48</v>
      </c>
      <c r="AJ2" s="69" t="s">
        <v>53</v>
      </c>
      <c r="AK2" s="128" t="s">
        <v>94</v>
      </c>
      <c r="AL2" s="69" t="s">
        <v>49</v>
      </c>
      <c r="AM2" s="71" t="s">
        <v>51</v>
      </c>
      <c r="AN2" s="71" t="s">
        <v>100</v>
      </c>
    </row>
    <row r="3" spans="1:40" ht="19.5" thickTop="1" x14ac:dyDescent="0.4">
      <c r="A3" s="223" t="s">
        <v>39</v>
      </c>
      <c r="B3" s="224"/>
      <c r="C3" s="201">
        <v>0</v>
      </c>
      <c r="D3" s="197">
        <f t="shared" ref="D3:P3" si="0">D27/10000</f>
        <v>0</v>
      </c>
      <c r="E3" s="46">
        <f t="shared" si="0"/>
        <v>0</v>
      </c>
      <c r="F3" s="46">
        <f t="shared" si="0"/>
        <v>0</v>
      </c>
      <c r="G3" s="46">
        <f t="shared" si="0"/>
        <v>0</v>
      </c>
      <c r="H3" s="46">
        <f t="shared" si="0"/>
        <v>0</v>
      </c>
      <c r="I3" s="46">
        <f t="shared" si="0"/>
        <v>0</v>
      </c>
      <c r="J3" s="46">
        <f t="shared" si="0"/>
        <v>0</v>
      </c>
      <c r="K3" s="46">
        <f t="shared" si="0"/>
        <v>0</v>
      </c>
      <c r="L3" s="46">
        <f t="shared" si="0"/>
        <v>0</v>
      </c>
      <c r="M3" s="46">
        <f t="shared" si="0"/>
        <v>0</v>
      </c>
      <c r="N3" s="46">
        <f t="shared" si="0"/>
        <v>0</v>
      </c>
      <c r="O3" s="46">
        <f t="shared" si="0"/>
        <v>0</v>
      </c>
      <c r="P3" s="46">
        <f t="shared" si="0"/>
        <v>0</v>
      </c>
      <c r="Q3" s="46">
        <f t="shared" ref="Q3:Q22" si="1">C3-P3</f>
        <v>0</v>
      </c>
      <c r="R3" s="48">
        <f t="shared" ref="R3:R22" si="2">IF(ISERROR(P3/C3),0,P3/C3)</f>
        <v>0</v>
      </c>
      <c r="T3" s="109"/>
      <c r="U3" s="44"/>
      <c r="V3" s="44"/>
      <c r="W3" s="67"/>
      <c r="X3" s="4"/>
      <c r="Y3" s="61"/>
      <c r="Z3" s="61"/>
      <c r="AB3" s="110"/>
      <c r="AC3" s="4"/>
      <c r="AD3" s="38"/>
      <c r="AE3" s="4"/>
      <c r="AF3" s="61"/>
      <c r="AG3" s="61"/>
      <c r="AI3" s="109"/>
      <c r="AJ3" s="44"/>
      <c r="AK3" s="67"/>
      <c r="AL3" s="44"/>
      <c r="AM3" s="68"/>
      <c r="AN3" s="68"/>
    </row>
    <row r="4" spans="1:40" x14ac:dyDescent="0.4">
      <c r="A4" s="225" t="s">
        <v>30</v>
      </c>
      <c r="B4" s="226"/>
      <c r="C4" s="202">
        <v>0</v>
      </c>
      <c r="D4" s="198">
        <f t="shared" ref="D4:P4" si="3">D28/10000</f>
        <v>0</v>
      </c>
      <c r="E4" s="30">
        <f t="shared" si="3"/>
        <v>0</v>
      </c>
      <c r="F4" s="30">
        <f t="shared" si="3"/>
        <v>0</v>
      </c>
      <c r="G4" s="30">
        <f t="shared" si="3"/>
        <v>0</v>
      </c>
      <c r="H4" s="30">
        <f t="shared" si="3"/>
        <v>0</v>
      </c>
      <c r="I4" s="30">
        <f t="shared" si="3"/>
        <v>0</v>
      </c>
      <c r="J4" s="30">
        <f t="shared" si="3"/>
        <v>0</v>
      </c>
      <c r="K4" s="30">
        <f t="shared" si="3"/>
        <v>0</v>
      </c>
      <c r="L4" s="30">
        <f t="shared" si="3"/>
        <v>0</v>
      </c>
      <c r="M4" s="30">
        <f t="shared" si="3"/>
        <v>0</v>
      </c>
      <c r="N4" s="30">
        <f t="shared" si="3"/>
        <v>0</v>
      </c>
      <c r="O4" s="30">
        <f t="shared" si="3"/>
        <v>0</v>
      </c>
      <c r="P4" s="30">
        <f t="shared" si="3"/>
        <v>0</v>
      </c>
      <c r="Q4" s="30">
        <f t="shared" si="1"/>
        <v>0</v>
      </c>
      <c r="R4" s="49">
        <f t="shared" si="2"/>
        <v>0</v>
      </c>
      <c r="T4" s="109"/>
      <c r="U4" s="44"/>
      <c r="V4" s="44"/>
      <c r="W4" s="67"/>
      <c r="X4" s="44"/>
      <c r="Y4" s="68"/>
      <c r="Z4" s="61"/>
      <c r="AB4" s="110"/>
      <c r="AC4" s="4"/>
      <c r="AD4" s="38"/>
      <c r="AE4" s="4"/>
      <c r="AF4" s="61"/>
      <c r="AG4" s="61"/>
      <c r="AI4" s="110"/>
      <c r="AJ4" s="4"/>
      <c r="AK4" s="38"/>
      <c r="AL4" s="61"/>
      <c r="AM4" s="61"/>
      <c r="AN4" s="61"/>
    </row>
    <row r="5" spans="1:40" ht="19.5" thickBot="1" x14ac:dyDescent="0.45">
      <c r="A5" s="227" t="s">
        <v>89</v>
      </c>
      <c r="B5" s="228"/>
      <c r="C5" s="203">
        <v>0</v>
      </c>
      <c r="D5" s="199">
        <f t="shared" ref="D5:P5" si="4">D29/10000</f>
        <v>0</v>
      </c>
      <c r="E5" s="47">
        <f t="shared" si="4"/>
        <v>0</v>
      </c>
      <c r="F5" s="47">
        <f t="shared" si="4"/>
        <v>0</v>
      </c>
      <c r="G5" s="47">
        <f t="shared" si="4"/>
        <v>0</v>
      </c>
      <c r="H5" s="47">
        <f t="shared" si="4"/>
        <v>0</v>
      </c>
      <c r="I5" s="47">
        <f t="shared" si="4"/>
        <v>0</v>
      </c>
      <c r="J5" s="47">
        <f t="shared" si="4"/>
        <v>0</v>
      </c>
      <c r="K5" s="47">
        <f t="shared" si="4"/>
        <v>0</v>
      </c>
      <c r="L5" s="47">
        <f t="shared" si="4"/>
        <v>0</v>
      </c>
      <c r="M5" s="47">
        <f t="shared" si="4"/>
        <v>0</v>
      </c>
      <c r="N5" s="47">
        <f t="shared" si="4"/>
        <v>0</v>
      </c>
      <c r="O5" s="47">
        <f t="shared" si="4"/>
        <v>0</v>
      </c>
      <c r="P5" s="47">
        <f t="shared" si="4"/>
        <v>0</v>
      </c>
      <c r="Q5" s="47">
        <f>C5-P5</f>
        <v>0</v>
      </c>
      <c r="R5" s="50">
        <f t="shared" si="2"/>
        <v>0</v>
      </c>
      <c r="T5" s="109"/>
      <c r="U5" s="44"/>
      <c r="V5" s="44"/>
      <c r="W5" s="29"/>
      <c r="X5" s="61"/>
      <c r="Y5" s="61"/>
      <c r="Z5" s="61"/>
      <c r="AB5" s="110"/>
      <c r="AC5" s="4"/>
      <c r="AD5" s="38"/>
      <c r="AE5" s="4"/>
      <c r="AF5" s="61"/>
      <c r="AG5" s="61"/>
      <c r="AI5" s="110"/>
      <c r="AJ5" s="44"/>
      <c r="AK5" s="38"/>
      <c r="AL5" s="44"/>
      <c r="AM5" s="68"/>
      <c r="AN5" s="68"/>
    </row>
    <row r="6" spans="1:40" ht="19.5" thickTop="1" x14ac:dyDescent="0.4">
      <c r="A6" s="221" t="s">
        <v>33</v>
      </c>
      <c r="B6" s="195" t="s">
        <v>91</v>
      </c>
      <c r="C6" s="204">
        <v>0</v>
      </c>
      <c r="D6" s="200">
        <f t="shared" ref="D6:P6" si="5">D31/10000</f>
        <v>0</v>
      </c>
      <c r="E6" s="45">
        <f t="shared" si="5"/>
        <v>0</v>
      </c>
      <c r="F6" s="45">
        <f t="shared" si="5"/>
        <v>0</v>
      </c>
      <c r="G6" s="45">
        <f t="shared" si="5"/>
        <v>0</v>
      </c>
      <c r="H6" s="45">
        <f t="shared" si="5"/>
        <v>0</v>
      </c>
      <c r="I6" s="45">
        <f t="shared" si="5"/>
        <v>0</v>
      </c>
      <c r="J6" s="45">
        <f t="shared" si="5"/>
        <v>0</v>
      </c>
      <c r="K6" s="45">
        <f t="shared" si="5"/>
        <v>0</v>
      </c>
      <c r="L6" s="45">
        <f t="shared" si="5"/>
        <v>0</v>
      </c>
      <c r="M6" s="45">
        <f t="shared" si="5"/>
        <v>0</v>
      </c>
      <c r="N6" s="45">
        <f t="shared" si="5"/>
        <v>0</v>
      </c>
      <c r="O6" s="45">
        <f t="shared" si="5"/>
        <v>0</v>
      </c>
      <c r="P6" s="45">
        <f t="shared" si="5"/>
        <v>0</v>
      </c>
      <c r="Q6" s="45">
        <f t="shared" si="1"/>
        <v>0</v>
      </c>
      <c r="R6" s="51">
        <f t="shared" si="2"/>
        <v>0</v>
      </c>
      <c r="T6" s="109"/>
      <c r="U6" s="44"/>
      <c r="V6" s="44"/>
      <c r="W6" s="38"/>
      <c r="X6" s="61"/>
      <c r="Y6" s="61"/>
      <c r="Z6" s="61"/>
      <c r="AB6" s="110"/>
      <c r="AC6" s="4"/>
      <c r="AD6" s="38"/>
      <c r="AE6" s="4"/>
      <c r="AF6" s="61"/>
      <c r="AG6" s="61"/>
      <c r="AI6" s="110"/>
      <c r="AJ6" s="44"/>
      <c r="AK6" s="38"/>
      <c r="AL6" s="44"/>
      <c r="AM6" s="61"/>
      <c r="AN6" s="61"/>
    </row>
    <row r="7" spans="1:40" x14ac:dyDescent="0.4">
      <c r="A7" s="222"/>
      <c r="B7" s="196" t="s">
        <v>27</v>
      </c>
      <c r="C7" s="202">
        <v>0</v>
      </c>
      <c r="D7" s="200">
        <f t="shared" ref="D7:P7" si="6">D32/10000</f>
        <v>0</v>
      </c>
      <c r="E7" s="45">
        <f t="shared" si="6"/>
        <v>0</v>
      </c>
      <c r="F7" s="45">
        <f t="shared" si="6"/>
        <v>0</v>
      </c>
      <c r="G7" s="45">
        <f t="shared" si="6"/>
        <v>0</v>
      </c>
      <c r="H7" s="45">
        <f t="shared" si="6"/>
        <v>0</v>
      </c>
      <c r="I7" s="45">
        <f t="shared" si="6"/>
        <v>0</v>
      </c>
      <c r="J7" s="45">
        <f t="shared" si="6"/>
        <v>0</v>
      </c>
      <c r="K7" s="45">
        <f t="shared" si="6"/>
        <v>0</v>
      </c>
      <c r="L7" s="45">
        <f t="shared" si="6"/>
        <v>0</v>
      </c>
      <c r="M7" s="45">
        <f t="shared" si="6"/>
        <v>0</v>
      </c>
      <c r="N7" s="45">
        <f t="shared" si="6"/>
        <v>0</v>
      </c>
      <c r="O7" s="45">
        <f t="shared" si="6"/>
        <v>0</v>
      </c>
      <c r="P7" s="45">
        <f t="shared" si="6"/>
        <v>0</v>
      </c>
      <c r="Q7" s="30">
        <f t="shared" si="1"/>
        <v>0</v>
      </c>
      <c r="R7" s="49">
        <f t="shared" si="2"/>
        <v>0</v>
      </c>
      <c r="T7" s="109"/>
      <c r="U7" s="44"/>
      <c r="V7" s="44"/>
      <c r="W7" s="38"/>
      <c r="X7" s="4"/>
      <c r="Y7" s="61"/>
      <c r="Z7" s="61"/>
      <c r="AB7" s="110"/>
      <c r="AC7" s="4"/>
      <c r="AD7" s="38"/>
      <c r="AE7" s="4"/>
      <c r="AF7" s="61"/>
      <c r="AG7" s="61"/>
      <c r="AI7" s="110"/>
      <c r="AJ7" s="44"/>
      <c r="AK7" s="38"/>
      <c r="AL7" s="44"/>
      <c r="AM7" s="61"/>
      <c r="AN7" s="61"/>
    </row>
    <row r="8" spans="1:40" x14ac:dyDescent="0.4">
      <c r="A8" s="222"/>
      <c r="B8" s="196" t="s">
        <v>119</v>
      </c>
      <c r="C8" s="202">
        <v>0</v>
      </c>
      <c r="D8" s="200">
        <f t="shared" ref="D8:P8" si="7">D33/10000</f>
        <v>0</v>
      </c>
      <c r="E8" s="45">
        <f t="shared" si="7"/>
        <v>0</v>
      </c>
      <c r="F8" s="45">
        <f t="shared" si="7"/>
        <v>0</v>
      </c>
      <c r="G8" s="45">
        <f t="shared" si="7"/>
        <v>0</v>
      </c>
      <c r="H8" s="45">
        <f t="shared" si="7"/>
        <v>0</v>
      </c>
      <c r="I8" s="45">
        <f t="shared" si="7"/>
        <v>0</v>
      </c>
      <c r="J8" s="45">
        <f t="shared" si="7"/>
        <v>0</v>
      </c>
      <c r="K8" s="45">
        <f t="shared" si="7"/>
        <v>0</v>
      </c>
      <c r="L8" s="45">
        <f t="shared" si="7"/>
        <v>0</v>
      </c>
      <c r="M8" s="45">
        <f t="shared" si="7"/>
        <v>0</v>
      </c>
      <c r="N8" s="45">
        <f t="shared" si="7"/>
        <v>0</v>
      </c>
      <c r="O8" s="45">
        <f t="shared" si="7"/>
        <v>0</v>
      </c>
      <c r="P8" s="45">
        <f t="shared" si="7"/>
        <v>0</v>
      </c>
      <c r="Q8" s="30">
        <f t="shared" si="1"/>
        <v>0</v>
      </c>
      <c r="R8" s="49">
        <f t="shared" si="2"/>
        <v>0</v>
      </c>
      <c r="T8" s="109"/>
      <c r="U8" s="44"/>
      <c r="V8" s="44"/>
      <c r="W8" s="29"/>
      <c r="X8" s="44"/>
      <c r="Y8" s="61"/>
      <c r="Z8" s="61"/>
      <c r="AB8" s="110"/>
      <c r="AC8" s="4"/>
      <c r="AD8" s="38"/>
      <c r="AE8" s="4"/>
      <c r="AF8" s="61"/>
      <c r="AG8" s="61"/>
      <c r="AI8" s="110"/>
      <c r="AJ8" s="44"/>
      <c r="AK8" s="38"/>
      <c r="AL8" s="44"/>
      <c r="AM8" s="61"/>
      <c r="AN8" s="61"/>
    </row>
    <row r="9" spans="1:40" x14ac:dyDescent="0.4">
      <c r="A9" s="222"/>
      <c r="B9" s="196" t="s">
        <v>52</v>
      </c>
      <c r="C9" s="202">
        <v>0</v>
      </c>
      <c r="D9" s="200">
        <f t="shared" ref="D9:P9" si="8">D34/10000</f>
        <v>0</v>
      </c>
      <c r="E9" s="45">
        <f t="shared" si="8"/>
        <v>0</v>
      </c>
      <c r="F9" s="45">
        <f t="shared" si="8"/>
        <v>0</v>
      </c>
      <c r="G9" s="45">
        <f t="shared" si="8"/>
        <v>0</v>
      </c>
      <c r="H9" s="45">
        <f t="shared" si="8"/>
        <v>0</v>
      </c>
      <c r="I9" s="45">
        <f t="shared" si="8"/>
        <v>0</v>
      </c>
      <c r="J9" s="45">
        <f t="shared" si="8"/>
        <v>0</v>
      </c>
      <c r="K9" s="45">
        <f t="shared" si="8"/>
        <v>0</v>
      </c>
      <c r="L9" s="45">
        <f t="shared" si="8"/>
        <v>0</v>
      </c>
      <c r="M9" s="45">
        <f t="shared" si="8"/>
        <v>0</v>
      </c>
      <c r="N9" s="45">
        <f t="shared" si="8"/>
        <v>0</v>
      </c>
      <c r="O9" s="45">
        <f t="shared" si="8"/>
        <v>0</v>
      </c>
      <c r="P9" s="45">
        <f t="shared" si="8"/>
        <v>0</v>
      </c>
      <c r="Q9" s="30">
        <f t="shared" si="1"/>
        <v>0</v>
      </c>
      <c r="R9" s="49">
        <f t="shared" si="2"/>
        <v>0</v>
      </c>
      <c r="T9" s="109"/>
      <c r="U9" s="44"/>
      <c r="V9" s="44"/>
      <c r="W9" s="29"/>
      <c r="X9" s="61"/>
      <c r="Y9" s="61"/>
      <c r="Z9" s="61"/>
      <c r="AB9" s="110"/>
      <c r="AC9" s="4"/>
      <c r="AD9" s="38"/>
      <c r="AE9" s="4"/>
      <c r="AF9" s="61"/>
      <c r="AG9" s="61"/>
      <c r="AI9" s="110"/>
      <c r="AJ9" s="44"/>
      <c r="AK9" s="38"/>
      <c r="AL9" s="61"/>
      <c r="AM9" s="61"/>
      <c r="AN9" s="61"/>
    </row>
    <row r="10" spans="1:40" x14ac:dyDescent="0.4">
      <c r="A10" s="222"/>
      <c r="B10" s="196" t="s">
        <v>37</v>
      </c>
      <c r="C10" s="202">
        <v>0</v>
      </c>
      <c r="D10" s="200">
        <f t="shared" ref="D10:P10" si="9">D35/10000</f>
        <v>0</v>
      </c>
      <c r="E10" s="45">
        <f t="shared" si="9"/>
        <v>0</v>
      </c>
      <c r="F10" s="45">
        <f t="shared" si="9"/>
        <v>0</v>
      </c>
      <c r="G10" s="45">
        <f t="shared" si="9"/>
        <v>0</v>
      </c>
      <c r="H10" s="45">
        <f t="shared" si="9"/>
        <v>0</v>
      </c>
      <c r="I10" s="45">
        <f t="shared" si="9"/>
        <v>0</v>
      </c>
      <c r="J10" s="45">
        <f t="shared" si="9"/>
        <v>0</v>
      </c>
      <c r="K10" s="45">
        <f t="shared" si="9"/>
        <v>0</v>
      </c>
      <c r="L10" s="45">
        <f t="shared" si="9"/>
        <v>0</v>
      </c>
      <c r="M10" s="45">
        <f t="shared" si="9"/>
        <v>0</v>
      </c>
      <c r="N10" s="45">
        <f t="shared" si="9"/>
        <v>0</v>
      </c>
      <c r="O10" s="45">
        <f t="shared" si="9"/>
        <v>0</v>
      </c>
      <c r="P10" s="45">
        <f t="shared" si="9"/>
        <v>0</v>
      </c>
      <c r="Q10" s="30">
        <f t="shared" si="1"/>
        <v>0</v>
      </c>
      <c r="R10" s="49">
        <f t="shared" si="2"/>
        <v>0</v>
      </c>
      <c r="T10" s="109"/>
      <c r="U10" s="44"/>
      <c r="V10" s="44"/>
      <c r="W10" s="38"/>
      <c r="X10" s="61"/>
      <c r="Y10" s="61"/>
      <c r="Z10" s="61"/>
      <c r="AB10" s="110"/>
      <c r="AC10" s="4"/>
      <c r="AD10" s="38"/>
      <c r="AE10" s="4"/>
      <c r="AF10" s="61"/>
      <c r="AG10" s="61"/>
      <c r="AI10" s="110"/>
      <c r="AJ10" s="4"/>
      <c r="AK10" s="38"/>
      <c r="AL10" s="61"/>
      <c r="AM10" s="61"/>
      <c r="AN10" s="61"/>
    </row>
    <row r="11" spans="1:40" x14ac:dyDescent="0.4">
      <c r="A11" s="222"/>
      <c r="B11" s="196" t="s">
        <v>104</v>
      </c>
      <c r="C11" s="202">
        <v>0</v>
      </c>
      <c r="D11" s="200">
        <f t="shared" ref="D11:P11" si="10">D36/10000</f>
        <v>0</v>
      </c>
      <c r="E11" s="45">
        <f t="shared" si="10"/>
        <v>0</v>
      </c>
      <c r="F11" s="45">
        <f t="shared" si="10"/>
        <v>0</v>
      </c>
      <c r="G11" s="45">
        <f t="shared" si="10"/>
        <v>0</v>
      </c>
      <c r="H11" s="45">
        <f t="shared" si="10"/>
        <v>0</v>
      </c>
      <c r="I11" s="45">
        <f t="shared" si="10"/>
        <v>0</v>
      </c>
      <c r="J11" s="45">
        <f t="shared" si="10"/>
        <v>0</v>
      </c>
      <c r="K11" s="45">
        <f t="shared" si="10"/>
        <v>0</v>
      </c>
      <c r="L11" s="45">
        <f t="shared" si="10"/>
        <v>0</v>
      </c>
      <c r="M11" s="45">
        <f t="shared" si="10"/>
        <v>0</v>
      </c>
      <c r="N11" s="45">
        <f t="shared" si="10"/>
        <v>0</v>
      </c>
      <c r="O11" s="45">
        <f t="shared" si="10"/>
        <v>0</v>
      </c>
      <c r="P11" s="45">
        <f t="shared" si="10"/>
        <v>0</v>
      </c>
      <c r="Q11" s="30">
        <f t="shared" si="1"/>
        <v>0</v>
      </c>
      <c r="R11" s="49">
        <f t="shared" si="2"/>
        <v>0</v>
      </c>
      <c r="T11" s="109"/>
      <c r="U11" s="44"/>
      <c r="V11" s="44"/>
      <c r="W11" s="29"/>
      <c r="X11" s="61"/>
      <c r="Y11" s="61"/>
      <c r="Z11" s="61"/>
      <c r="AB11" s="110"/>
      <c r="AC11" s="4"/>
      <c r="AD11" s="38"/>
      <c r="AE11" s="4"/>
      <c r="AF11" s="4"/>
      <c r="AG11" s="61"/>
      <c r="AI11" s="110"/>
      <c r="AJ11" s="4"/>
      <c r="AK11" s="38"/>
      <c r="AL11" s="44"/>
      <c r="AM11" s="68"/>
      <c r="AN11" s="68"/>
    </row>
    <row r="12" spans="1:40" ht="19.5" thickBot="1" x14ac:dyDescent="0.45">
      <c r="A12" s="222"/>
      <c r="B12" s="196" t="s">
        <v>95</v>
      </c>
      <c r="C12" s="205">
        <v>0</v>
      </c>
      <c r="D12" s="200">
        <f t="shared" ref="D12:P12" si="11">D37/10000</f>
        <v>0</v>
      </c>
      <c r="E12" s="45">
        <f t="shared" si="11"/>
        <v>0</v>
      </c>
      <c r="F12" s="45">
        <f t="shared" si="11"/>
        <v>0</v>
      </c>
      <c r="G12" s="45">
        <f t="shared" si="11"/>
        <v>0</v>
      </c>
      <c r="H12" s="45">
        <f t="shared" si="11"/>
        <v>0</v>
      </c>
      <c r="I12" s="45">
        <f t="shared" si="11"/>
        <v>0</v>
      </c>
      <c r="J12" s="45">
        <f t="shared" si="11"/>
        <v>0</v>
      </c>
      <c r="K12" s="45">
        <f t="shared" si="11"/>
        <v>0</v>
      </c>
      <c r="L12" s="45">
        <f t="shared" si="11"/>
        <v>0</v>
      </c>
      <c r="M12" s="45">
        <f t="shared" si="11"/>
        <v>0</v>
      </c>
      <c r="N12" s="45">
        <f t="shared" si="11"/>
        <v>0</v>
      </c>
      <c r="O12" s="45">
        <f t="shared" si="11"/>
        <v>0</v>
      </c>
      <c r="P12" s="45">
        <f t="shared" si="11"/>
        <v>0</v>
      </c>
      <c r="Q12" s="30">
        <f t="shared" si="1"/>
        <v>0</v>
      </c>
      <c r="R12" s="49">
        <f t="shared" si="2"/>
        <v>0</v>
      </c>
      <c r="T12" s="109"/>
      <c r="U12" s="44"/>
      <c r="V12" s="44"/>
      <c r="W12" s="38"/>
      <c r="X12" s="61"/>
      <c r="Y12" s="61"/>
      <c r="Z12" s="61"/>
      <c r="AB12" s="110"/>
      <c r="AC12" s="4"/>
      <c r="AD12" s="38"/>
      <c r="AE12" s="4"/>
      <c r="AF12" s="61"/>
      <c r="AG12" s="61"/>
      <c r="AI12" s="110"/>
      <c r="AJ12" s="4"/>
      <c r="AK12" s="38"/>
      <c r="AL12" s="44"/>
      <c r="AM12" s="61"/>
      <c r="AN12" s="61"/>
    </row>
    <row r="13" spans="1:40" ht="19.5" thickBot="1" x14ac:dyDescent="0.45">
      <c r="A13" s="222"/>
      <c r="B13" s="6" t="s">
        <v>25</v>
      </c>
      <c r="C13" s="207">
        <f t="shared" ref="C13:O13" si="12">SUM(C6:C12)</f>
        <v>0</v>
      </c>
      <c r="D13" s="94">
        <f t="shared" si="12"/>
        <v>0</v>
      </c>
      <c r="E13" s="94">
        <f t="shared" si="12"/>
        <v>0</v>
      </c>
      <c r="F13" s="94">
        <f t="shared" si="12"/>
        <v>0</v>
      </c>
      <c r="G13" s="94">
        <f t="shared" si="12"/>
        <v>0</v>
      </c>
      <c r="H13" s="94">
        <f t="shared" si="12"/>
        <v>0</v>
      </c>
      <c r="I13" s="94">
        <f t="shared" si="12"/>
        <v>0</v>
      </c>
      <c r="J13" s="94">
        <f t="shared" si="12"/>
        <v>0</v>
      </c>
      <c r="K13" s="94">
        <f t="shared" si="12"/>
        <v>0</v>
      </c>
      <c r="L13" s="94">
        <f t="shared" si="12"/>
        <v>0</v>
      </c>
      <c r="M13" s="94">
        <f t="shared" si="12"/>
        <v>0</v>
      </c>
      <c r="N13" s="94">
        <f t="shared" si="12"/>
        <v>0</v>
      </c>
      <c r="O13" s="94">
        <f t="shared" si="12"/>
        <v>0</v>
      </c>
      <c r="P13" s="31">
        <f>SUM(D13:O13)</f>
        <v>0</v>
      </c>
      <c r="Q13" s="31">
        <f t="shared" si="1"/>
        <v>0</v>
      </c>
      <c r="R13" s="52">
        <f t="shared" si="2"/>
        <v>0</v>
      </c>
      <c r="T13" s="109"/>
      <c r="U13" s="44"/>
      <c r="V13" s="44"/>
      <c r="W13" s="38"/>
      <c r="X13" s="61"/>
      <c r="Y13" s="61"/>
      <c r="Z13" s="61"/>
      <c r="AB13" s="110"/>
      <c r="AC13" s="4"/>
      <c r="AD13" s="4"/>
      <c r="AE13" s="4"/>
      <c r="AF13" s="4"/>
      <c r="AG13" s="61"/>
      <c r="AI13" s="110"/>
      <c r="AJ13" s="4"/>
      <c r="AK13" s="38"/>
      <c r="AL13" s="4"/>
      <c r="AM13" s="61"/>
      <c r="AN13" s="61"/>
    </row>
    <row r="14" spans="1:40" ht="18.75" customHeight="1" x14ac:dyDescent="0.4">
      <c r="A14" s="230" t="s">
        <v>180</v>
      </c>
      <c r="B14" s="206" t="s">
        <v>98</v>
      </c>
      <c r="C14" s="201">
        <v>0</v>
      </c>
      <c r="D14" s="200">
        <f t="shared" ref="D14:P14" si="13">D39/10000</f>
        <v>0</v>
      </c>
      <c r="E14" s="45">
        <f t="shared" si="13"/>
        <v>0</v>
      </c>
      <c r="F14" s="45">
        <f t="shared" si="13"/>
        <v>0</v>
      </c>
      <c r="G14" s="45">
        <f t="shared" si="13"/>
        <v>0</v>
      </c>
      <c r="H14" s="45">
        <f t="shared" si="13"/>
        <v>0</v>
      </c>
      <c r="I14" s="45">
        <f t="shared" si="13"/>
        <v>0</v>
      </c>
      <c r="J14" s="45">
        <f t="shared" si="13"/>
        <v>0</v>
      </c>
      <c r="K14" s="45">
        <f t="shared" si="13"/>
        <v>0</v>
      </c>
      <c r="L14" s="45">
        <f t="shared" si="13"/>
        <v>0</v>
      </c>
      <c r="M14" s="45">
        <f t="shared" si="13"/>
        <v>0</v>
      </c>
      <c r="N14" s="45">
        <f t="shared" si="13"/>
        <v>0</v>
      </c>
      <c r="O14" s="45">
        <f t="shared" si="13"/>
        <v>0</v>
      </c>
      <c r="P14" s="45">
        <f t="shared" si="13"/>
        <v>0</v>
      </c>
      <c r="Q14" s="30">
        <f t="shared" si="1"/>
        <v>0</v>
      </c>
      <c r="R14" s="49">
        <f t="shared" si="2"/>
        <v>0</v>
      </c>
      <c r="T14" s="40"/>
      <c r="U14" s="44"/>
      <c r="V14" s="44"/>
      <c r="W14" s="38"/>
      <c r="X14" s="44"/>
      <c r="Y14" s="61"/>
      <c r="Z14" s="61"/>
      <c r="AB14" s="110"/>
      <c r="AC14" s="4"/>
      <c r="AD14" s="4"/>
      <c r="AE14" s="4"/>
      <c r="AF14" s="4"/>
      <c r="AG14" s="61"/>
      <c r="AI14" s="110"/>
      <c r="AJ14" s="4"/>
      <c r="AK14" s="38"/>
      <c r="AL14" s="61"/>
      <c r="AM14" s="61"/>
      <c r="AN14" s="61"/>
    </row>
    <row r="15" spans="1:40" x14ac:dyDescent="0.4">
      <c r="A15" s="230"/>
      <c r="B15" s="206" t="s">
        <v>101</v>
      </c>
      <c r="C15" s="202">
        <v>0</v>
      </c>
      <c r="D15" s="200">
        <f t="shared" ref="D15:P15" si="14">D40/10000</f>
        <v>0</v>
      </c>
      <c r="E15" s="45">
        <f t="shared" si="14"/>
        <v>0</v>
      </c>
      <c r="F15" s="45">
        <f t="shared" si="14"/>
        <v>0</v>
      </c>
      <c r="G15" s="45">
        <f t="shared" si="14"/>
        <v>0</v>
      </c>
      <c r="H15" s="45">
        <f t="shared" si="14"/>
        <v>0</v>
      </c>
      <c r="I15" s="45">
        <f t="shared" si="14"/>
        <v>0</v>
      </c>
      <c r="J15" s="45">
        <f t="shared" si="14"/>
        <v>0</v>
      </c>
      <c r="K15" s="45">
        <f t="shared" si="14"/>
        <v>0</v>
      </c>
      <c r="L15" s="45">
        <f t="shared" si="14"/>
        <v>0</v>
      </c>
      <c r="M15" s="45">
        <f t="shared" si="14"/>
        <v>0</v>
      </c>
      <c r="N15" s="45">
        <f t="shared" si="14"/>
        <v>0</v>
      </c>
      <c r="O15" s="45">
        <f t="shared" si="14"/>
        <v>0</v>
      </c>
      <c r="P15" s="45">
        <f t="shared" si="14"/>
        <v>0</v>
      </c>
      <c r="Q15" s="30">
        <f t="shared" si="1"/>
        <v>0</v>
      </c>
      <c r="R15" s="49">
        <f t="shared" si="2"/>
        <v>0</v>
      </c>
      <c r="T15" s="40"/>
      <c r="U15" s="44"/>
      <c r="V15" s="44"/>
      <c r="W15" s="38"/>
      <c r="X15" s="4"/>
      <c r="Y15" s="61"/>
      <c r="Z15" s="61"/>
      <c r="AB15" s="110"/>
      <c r="AC15" s="4"/>
      <c r="AD15" s="4"/>
      <c r="AE15" s="4"/>
      <c r="AF15" s="4"/>
      <c r="AG15" s="61"/>
      <c r="AI15" s="110"/>
      <c r="AJ15" s="4"/>
      <c r="AK15" s="38"/>
      <c r="AL15" s="61"/>
      <c r="AM15" s="61"/>
      <c r="AN15" s="61"/>
    </row>
    <row r="16" spans="1:40" x14ac:dyDescent="0.4">
      <c r="A16" s="230"/>
      <c r="B16" s="206" t="s">
        <v>83</v>
      </c>
      <c r="C16" s="202">
        <v>0</v>
      </c>
      <c r="D16" s="200">
        <f t="shared" ref="D16:P16" si="15">D41/10000</f>
        <v>0</v>
      </c>
      <c r="E16" s="45">
        <f t="shared" si="15"/>
        <v>0</v>
      </c>
      <c r="F16" s="45">
        <f t="shared" si="15"/>
        <v>0</v>
      </c>
      <c r="G16" s="45">
        <f t="shared" si="15"/>
        <v>0</v>
      </c>
      <c r="H16" s="45">
        <f t="shared" si="15"/>
        <v>0</v>
      </c>
      <c r="I16" s="45">
        <f t="shared" si="15"/>
        <v>0</v>
      </c>
      <c r="J16" s="45">
        <f t="shared" si="15"/>
        <v>0</v>
      </c>
      <c r="K16" s="45">
        <f t="shared" si="15"/>
        <v>0</v>
      </c>
      <c r="L16" s="45">
        <f t="shared" si="15"/>
        <v>0</v>
      </c>
      <c r="M16" s="45">
        <f t="shared" si="15"/>
        <v>0</v>
      </c>
      <c r="N16" s="45">
        <f t="shared" si="15"/>
        <v>0</v>
      </c>
      <c r="O16" s="45">
        <f t="shared" si="15"/>
        <v>0</v>
      </c>
      <c r="P16" s="45">
        <f t="shared" si="15"/>
        <v>0</v>
      </c>
      <c r="Q16" s="30">
        <f t="shared" si="1"/>
        <v>0</v>
      </c>
      <c r="R16" s="49">
        <f t="shared" si="2"/>
        <v>0</v>
      </c>
      <c r="T16" s="40"/>
      <c r="U16" s="44"/>
      <c r="V16" s="4"/>
      <c r="W16" s="38"/>
      <c r="X16" s="4"/>
      <c r="Y16" s="61"/>
      <c r="Z16" s="61"/>
      <c r="AB16" s="110"/>
      <c r="AC16" s="4"/>
      <c r="AD16" s="142"/>
      <c r="AE16" s="4"/>
      <c r="AF16" s="4"/>
      <c r="AG16" s="61"/>
      <c r="AI16" s="110"/>
      <c r="AJ16" s="4"/>
      <c r="AK16" s="38"/>
      <c r="AL16" s="61"/>
      <c r="AM16" s="61"/>
      <c r="AN16" s="61"/>
    </row>
    <row r="17" spans="1:40" x14ac:dyDescent="0.4">
      <c r="A17" s="230"/>
      <c r="B17" s="206" t="s">
        <v>88</v>
      </c>
      <c r="C17" s="202">
        <v>0</v>
      </c>
      <c r="D17" s="200">
        <f t="shared" ref="D17:P17" si="16">D42/10000</f>
        <v>0</v>
      </c>
      <c r="E17" s="45">
        <f t="shared" si="16"/>
        <v>0</v>
      </c>
      <c r="F17" s="45">
        <f t="shared" si="16"/>
        <v>0</v>
      </c>
      <c r="G17" s="45">
        <f t="shared" si="16"/>
        <v>0</v>
      </c>
      <c r="H17" s="45">
        <f t="shared" si="16"/>
        <v>0</v>
      </c>
      <c r="I17" s="45">
        <f t="shared" si="16"/>
        <v>0</v>
      </c>
      <c r="J17" s="45">
        <f t="shared" si="16"/>
        <v>0</v>
      </c>
      <c r="K17" s="45">
        <f t="shared" si="16"/>
        <v>0</v>
      </c>
      <c r="L17" s="45">
        <f t="shared" si="16"/>
        <v>0</v>
      </c>
      <c r="M17" s="45">
        <f t="shared" si="16"/>
        <v>0</v>
      </c>
      <c r="N17" s="45">
        <f t="shared" si="16"/>
        <v>0</v>
      </c>
      <c r="O17" s="45">
        <f t="shared" si="16"/>
        <v>0</v>
      </c>
      <c r="P17" s="45">
        <f t="shared" si="16"/>
        <v>0</v>
      </c>
      <c r="Q17" s="30">
        <f t="shared" si="1"/>
        <v>0</v>
      </c>
      <c r="R17" s="49">
        <f t="shared" si="2"/>
        <v>0</v>
      </c>
      <c r="T17" s="40"/>
      <c r="U17" s="44"/>
      <c r="V17" s="4"/>
      <c r="W17" s="38"/>
      <c r="X17" s="44"/>
      <c r="Y17" s="61"/>
      <c r="Z17" s="61"/>
      <c r="AB17" s="110"/>
      <c r="AC17" s="4"/>
      <c r="AD17" s="4"/>
      <c r="AE17" s="4"/>
      <c r="AF17" s="4"/>
      <c r="AG17" s="61"/>
      <c r="AI17" s="110"/>
      <c r="AJ17" s="4"/>
      <c r="AK17" s="38"/>
      <c r="AL17" s="61"/>
      <c r="AM17" s="61"/>
      <c r="AN17" s="61"/>
    </row>
    <row r="18" spans="1:40" x14ac:dyDescent="0.4">
      <c r="A18" s="230"/>
      <c r="B18" s="206" t="s">
        <v>136</v>
      </c>
      <c r="C18" s="202">
        <v>0</v>
      </c>
      <c r="D18" s="200">
        <f t="shared" ref="D18:P18" si="17">D43/10000</f>
        <v>0</v>
      </c>
      <c r="E18" s="45">
        <f t="shared" si="17"/>
        <v>0</v>
      </c>
      <c r="F18" s="45">
        <f t="shared" si="17"/>
        <v>0</v>
      </c>
      <c r="G18" s="45">
        <f t="shared" si="17"/>
        <v>0</v>
      </c>
      <c r="H18" s="45">
        <f t="shared" si="17"/>
        <v>0</v>
      </c>
      <c r="I18" s="45">
        <f t="shared" si="17"/>
        <v>0</v>
      </c>
      <c r="J18" s="45">
        <f t="shared" si="17"/>
        <v>0</v>
      </c>
      <c r="K18" s="45">
        <f t="shared" si="17"/>
        <v>0</v>
      </c>
      <c r="L18" s="45">
        <f t="shared" si="17"/>
        <v>0</v>
      </c>
      <c r="M18" s="45">
        <f t="shared" si="17"/>
        <v>0</v>
      </c>
      <c r="N18" s="45">
        <f t="shared" si="17"/>
        <v>0</v>
      </c>
      <c r="O18" s="45">
        <f t="shared" si="17"/>
        <v>0</v>
      </c>
      <c r="P18" s="45">
        <f t="shared" si="17"/>
        <v>0</v>
      </c>
      <c r="Q18" s="30">
        <f t="shared" si="1"/>
        <v>0</v>
      </c>
      <c r="R18" s="49">
        <f t="shared" si="2"/>
        <v>0</v>
      </c>
      <c r="T18" s="40"/>
      <c r="U18" s="44"/>
      <c r="V18" s="4"/>
      <c r="W18" s="38"/>
      <c r="X18" s="44"/>
      <c r="Y18" s="61"/>
      <c r="Z18" s="61"/>
      <c r="AB18" s="110"/>
      <c r="AC18" s="4"/>
      <c r="AD18" s="4"/>
      <c r="AE18" s="4"/>
      <c r="AF18" s="4"/>
      <c r="AG18" s="61"/>
      <c r="AI18" s="110"/>
      <c r="AJ18" s="4"/>
      <c r="AK18" s="38"/>
      <c r="AL18" s="61"/>
      <c r="AM18" s="61"/>
      <c r="AN18" s="61"/>
    </row>
    <row r="19" spans="1:40" x14ac:dyDescent="0.4">
      <c r="A19" s="230"/>
      <c r="B19" s="206" t="s">
        <v>127</v>
      </c>
      <c r="C19" s="202">
        <v>0</v>
      </c>
      <c r="D19" s="200">
        <f t="shared" ref="D19:P19" si="18">D44/10000</f>
        <v>0</v>
      </c>
      <c r="E19" s="45">
        <f t="shared" si="18"/>
        <v>0</v>
      </c>
      <c r="F19" s="45">
        <f t="shared" si="18"/>
        <v>0</v>
      </c>
      <c r="G19" s="45">
        <f t="shared" si="18"/>
        <v>0</v>
      </c>
      <c r="H19" s="45">
        <f t="shared" si="18"/>
        <v>0</v>
      </c>
      <c r="I19" s="45">
        <f t="shared" si="18"/>
        <v>0</v>
      </c>
      <c r="J19" s="45">
        <f t="shared" si="18"/>
        <v>0</v>
      </c>
      <c r="K19" s="45">
        <f t="shared" si="18"/>
        <v>0</v>
      </c>
      <c r="L19" s="45">
        <f t="shared" si="18"/>
        <v>0</v>
      </c>
      <c r="M19" s="45">
        <f t="shared" si="18"/>
        <v>0</v>
      </c>
      <c r="N19" s="45">
        <f t="shared" si="18"/>
        <v>0</v>
      </c>
      <c r="O19" s="45">
        <f t="shared" si="18"/>
        <v>0</v>
      </c>
      <c r="P19" s="45">
        <f t="shared" si="18"/>
        <v>0</v>
      </c>
      <c r="Q19" s="30">
        <f t="shared" ref="Q19" si="19">C19-P19</f>
        <v>0</v>
      </c>
      <c r="R19" s="49">
        <f t="shared" si="2"/>
        <v>0</v>
      </c>
      <c r="T19" s="40"/>
      <c r="U19" s="44"/>
      <c r="V19" s="4"/>
      <c r="W19" s="38"/>
      <c r="X19" s="44"/>
      <c r="Y19" s="61"/>
      <c r="Z19" s="61"/>
      <c r="AB19" s="110"/>
      <c r="AC19" s="4"/>
      <c r="AD19" s="4"/>
      <c r="AE19" s="4"/>
      <c r="AF19" s="4"/>
      <c r="AG19" s="61"/>
      <c r="AI19" s="110"/>
      <c r="AJ19" s="4"/>
      <c r="AK19" s="38"/>
      <c r="AL19" s="61"/>
      <c r="AM19" s="61"/>
      <c r="AN19" s="61"/>
    </row>
    <row r="20" spans="1:40" x14ac:dyDescent="0.4">
      <c r="A20" s="230"/>
      <c r="B20" s="206" t="s">
        <v>118</v>
      </c>
      <c r="C20" s="202">
        <v>0</v>
      </c>
      <c r="D20" s="200">
        <f t="shared" ref="D20:P20" si="20">D45/10000</f>
        <v>0</v>
      </c>
      <c r="E20" s="45">
        <f t="shared" si="20"/>
        <v>0</v>
      </c>
      <c r="F20" s="45">
        <f t="shared" si="20"/>
        <v>0</v>
      </c>
      <c r="G20" s="45">
        <f t="shared" si="20"/>
        <v>0</v>
      </c>
      <c r="H20" s="45">
        <f t="shared" si="20"/>
        <v>0</v>
      </c>
      <c r="I20" s="45">
        <f t="shared" si="20"/>
        <v>0</v>
      </c>
      <c r="J20" s="45">
        <f t="shared" si="20"/>
        <v>0</v>
      </c>
      <c r="K20" s="45">
        <f t="shared" si="20"/>
        <v>0</v>
      </c>
      <c r="L20" s="45">
        <f t="shared" si="20"/>
        <v>0</v>
      </c>
      <c r="M20" s="45">
        <f t="shared" si="20"/>
        <v>0</v>
      </c>
      <c r="N20" s="45">
        <f t="shared" si="20"/>
        <v>0</v>
      </c>
      <c r="O20" s="45">
        <f t="shared" si="20"/>
        <v>0</v>
      </c>
      <c r="P20" s="45">
        <f t="shared" si="20"/>
        <v>0</v>
      </c>
      <c r="Q20" s="30">
        <f t="shared" si="1"/>
        <v>0</v>
      </c>
      <c r="R20" s="49">
        <f t="shared" si="2"/>
        <v>0</v>
      </c>
      <c r="T20" s="40"/>
      <c r="U20" s="44"/>
      <c r="V20" s="4"/>
      <c r="W20" s="38"/>
      <c r="X20" s="44"/>
      <c r="Y20" s="61"/>
      <c r="Z20" s="61"/>
      <c r="AB20" s="110"/>
      <c r="AC20" s="4"/>
      <c r="AD20" s="4"/>
      <c r="AE20" s="4"/>
      <c r="AF20" s="4"/>
      <c r="AG20" s="61"/>
      <c r="AI20" s="110"/>
      <c r="AJ20" s="4"/>
      <c r="AK20" s="38"/>
      <c r="AL20" s="61"/>
      <c r="AM20" s="61"/>
      <c r="AN20" s="61"/>
    </row>
    <row r="21" spans="1:40" ht="19.5" thickBot="1" x14ac:dyDescent="0.45">
      <c r="A21" s="230"/>
      <c r="B21" s="206" t="s">
        <v>36</v>
      </c>
      <c r="C21" s="205">
        <v>0</v>
      </c>
      <c r="D21" s="200">
        <f t="shared" ref="D21:P21" si="21">D46/10000</f>
        <v>0</v>
      </c>
      <c r="E21" s="45">
        <f t="shared" si="21"/>
        <v>0</v>
      </c>
      <c r="F21" s="45">
        <f t="shared" si="21"/>
        <v>0</v>
      </c>
      <c r="G21" s="45">
        <f t="shared" si="21"/>
        <v>0</v>
      </c>
      <c r="H21" s="45">
        <f t="shared" si="21"/>
        <v>0</v>
      </c>
      <c r="I21" s="45">
        <f t="shared" si="21"/>
        <v>0</v>
      </c>
      <c r="J21" s="45">
        <f t="shared" si="21"/>
        <v>0</v>
      </c>
      <c r="K21" s="45">
        <f t="shared" si="21"/>
        <v>0</v>
      </c>
      <c r="L21" s="45">
        <f t="shared" si="21"/>
        <v>0</v>
      </c>
      <c r="M21" s="45">
        <f t="shared" si="21"/>
        <v>0</v>
      </c>
      <c r="N21" s="45">
        <f t="shared" si="21"/>
        <v>0</v>
      </c>
      <c r="O21" s="45">
        <f t="shared" si="21"/>
        <v>0</v>
      </c>
      <c r="P21" s="45">
        <f t="shared" si="21"/>
        <v>0</v>
      </c>
      <c r="Q21" s="30">
        <f t="shared" si="1"/>
        <v>0</v>
      </c>
      <c r="R21" s="49">
        <f t="shared" si="2"/>
        <v>0</v>
      </c>
      <c r="T21" s="40"/>
      <c r="U21" s="44"/>
      <c r="V21" s="4"/>
      <c r="W21" s="38"/>
      <c r="X21" s="61"/>
      <c r="Y21" s="61"/>
      <c r="Z21" s="61"/>
      <c r="AB21" s="110"/>
      <c r="AC21" s="4"/>
      <c r="AD21" s="4"/>
      <c r="AE21" s="4"/>
      <c r="AF21" s="4"/>
      <c r="AG21" s="61"/>
      <c r="AI21" s="110"/>
      <c r="AJ21" s="4"/>
      <c r="AK21" s="38"/>
      <c r="AL21" s="61"/>
      <c r="AM21" s="61"/>
      <c r="AN21" s="61"/>
    </row>
    <row r="22" spans="1:40" x14ac:dyDescent="0.4">
      <c r="A22" s="230"/>
      <c r="B22" s="10" t="s">
        <v>26</v>
      </c>
      <c r="C22" s="208">
        <f t="shared" ref="C22:O22" si="22">SUM(C14:C21)</f>
        <v>0</v>
      </c>
      <c r="D22" s="129">
        <f t="shared" si="22"/>
        <v>0</v>
      </c>
      <c r="E22" s="129">
        <f t="shared" si="22"/>
        <v>0</v>
      </c>
      <c r="F22" s="129">
        <f t="shared" si="22"/>
        <v>0</v>
      </c>
      <c r="G22" s="129">
        <f t="shared" si="22"/>
        <v>0</v>
      </c>
      <c r="H22" s="129">
        <f t="shared" si="22"/>
        <v>0</v>
      </c>
      <c r="I22" s="129">
        <f t="shared" si="22"/>
        <v>0</v>
      </c>
      <c r="J22" s="129">
        <f t="shared" si="22"/>
        <v>0</v>
      </c>
      <c r="K22" s="129">
        <f t="shared" si="22"/>
        <v>0</v>
      </c>
      <c r="L22" s="129">
        <f t="shared" si="22"/>
        <v>0</v>
      </c>
      <c r="M22" s="129">
        <f t="shared" si="22"/>
        <v>0</v>
      </c>
      <c r="N22" s="129">
        <f t="shared" si="22"/>
        <v>0</v>
      </c>
      <c r="O22" s="129">
        <f t="shared" si="22"/>
        <v>0</v>
      </c>
      <c r="P22" s="32">
        <f t="shared" ref="P22" si="23">SUM(D22:O22)</f>
        <v>0</v>
      </c>
      <c r="Q22" s="32">
        <f t="shared" si="1"/>
        <v>0</v>
      </c>
      <c r="R22" s="53">
        <f t="shared" si="2"/>
        <v>0</v>
      </c>
      <c r="T22" s="40"/>
      <c r="U22" s="44"/>
      <c r="V22" s="4"/>
      <c r="W22" s="38"/>
      <c r="X22" s="44"/>
      <c r="Y22" s="61"/>
      <c r="Z22" s="61"/>
      <c r="AB22" s="110"/>
      <c r="AC22" s="4"/>
      <c r="AD22" s="4"/>
      <c r="AE22" s="4"/>
      <c r="AF22" s="4"/>
      <c r="AG22" s="61"/>
      <c r="AI22" s="110"/>
      <c r="AJ22" s="4"/>
      <c r="AK22" s="38"/>
      <c r="AL22" s="61"/>
      <c r="AM22" s="61"/>
      <c r="AN22" s="61"/>
    </row>
    <row r="23" spans="1:40" x14ac:dyDescent="0.4">
      <c r="A23" s="159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1"/>
      <c r="Q23" s="161"/>
      <c r="R23" s="162"/>
      <c r="T23" s="40"/>
      <c r="U23" s="44"/>
      <c r="V23" s="4"/>
      <c r="W23" s="38"/>
      <c r="X23" s="61"/>
      <c r="Y23" s="61"/>
      <c r="Z23" s="61"/>
      <c r="AB23" s="110"/>
      <c r="AC23" s="4"/>
      <c r="AD23" s="4"/>
      <c r="AE23" s="4"/>
      <c r="AF23" s="4"/>
      <c r="AG23" s="61"/>
      <c r="AI23" s="110"/>
      <c r="AJ23" s="4"/>
      <c r="AK23" s="38"/>
      <c r="AL23" s="61"/>
      <c r="AM23" s="61"/>
      <c r="AN23" s="61"/>
    </row>
    <row r="24" spans="1:40" x14ac:dyDescent="0.4">
      <c r="A24" t="s">
        <v>174</v>
      </c>
      <c r="T24" s="40"/>
      <c r="U24" s="44"/>
      <c r="V24" s="4"/>
      <c r="W24" s="38"/>
      <c r="X24" s="61"/>
      <c r="Y24" s="61"/>
      <c r="Z24" s="61"/>
      <c r="AB24" s="110"/>
      <c r="AC24" s="4"/>
      <c r="AD24" s="4"/>
      <c r="AE24" s="4"/>
      <c r="AF24" s="4"/>
      <c r="AG24" s="61"/>
      <c r="AI24" s="110"/>
      <c r="AJ24" s="4"/>
      <c r="AK24" s="38"/>
      <c r="AL24" s="61"/>
      <c r="AM24" s="61"/>
      <c r="AN24" s="61"/>
    </row>
    <row r="25" spans="1:40" ht="19.5" customHeight="1" thickBot="1" x14ac:dyDescent="0.45">
      <c r="A25" s="239" t="s">
        <v>31</v>
      </c>
      <c r="B25" s="240"/>
      <c r="C25" s="42" t="s">
        <v>135</v>
      </c>
      <c r="D25" s="42" t="s">
        <v>68</v>
      </c>
      <c r="E25" s="42" t="s">
        <v>69</v>
      </c>
      <c r="F25" s="42" t="s">
        <v>70</v>
      </c>
      <c r="G25" s="42" t="s">
        <v>71</v>
      </c>
      <c r="H25" s="42" t="s">
        <v>72</v>
      </c>
      <c r="I25" s="42" t="s">
        <v>73</v>
      </c>
      <c r="J25" s="42" t="s">
        <v>74</v>
      </c>
      <c r="K25" s="42" t="s">
        <v>75</v>
      </c>
      <c r="L25" s="42" t="s">
        <v>76</v>
      </c>
      <c r="M25" s="42" t="s">
        <v>77</v>
      </c>
      <c r="N25" s="42" t="s">
        <v>78</v>
      </c>
      <c r="O25" s="42" t="s">
        <v>79</v>
      </c>
      <c r="P25" s="42" t="s">
        <v>87</v>
      </c>
      <c r="T25" s="40"/>
      <c r="U25" s="44"/>
      <c r="V25" s="4"/>
      <c r="W25" s="38"/>
      <c r="X25" s="44"/>
      <c r="Y25" s="61"/>
      <c r="Z25" s="61"/>
      <c r="AB25" s="110"/>
      <c r="AC25" s="4"/>
      <c r="AD25" s="4"/>
      <c r="AE25" s="4"/>
      <c r="AF25" s="4"/>
      <c r="AG25" s="61"/>
      <c r="AI25" s="110"/>
      <c r="AJ25" s="4"/>
      <c r="AK25" s="38"/>
      <c r="AL25" s="61"/>
      <c r="AM25" s="61"/>
      <c r="AN25" s="61"/>
    </row>
    <row r="26" spans="1:40" ht="19.5" customHeight="1" thickTop="1" thickBot="1" x14ac:dyDescent="0.45">
      <c r="A26" s="236" t="s">
        <v>29</v>
      </c>
      <c r="B26" s="97" t="s">
        <v>114</v>
      </c>
      <c r="C26" s="124" t="e">
        <f t="shared" ref="C26:C66" si="24">P26/$P$30</f>
        <v>#DIV/0!</v>
      </c>
      <c r="D26" s="178">
        <f>'2025年予実'!J3</f>
        <v>0</v>
      </c>
      <c r="E26" s="178">
        <f>'2025年予実'!M3</f>
        <v>0</v>
      </c>
      <c r="F26" s="178">
        <f>'2025年予実'!P3</f>
        <v>0</v>
      </c>
      <c r="G26" s="178">
        <f>'2025年予実'!S3</f>
        <v>0</v>
      </c>
      <c r="H26" s="178">
        <f>'2025年予実'!V3</f>
        <v>0</v>
      </c>
      <c r="I26" s="178">
        <f>'2025年予実'!Y3</f>
        <v>0</v>
      </c>
      <c r="J26" s="178">
        <f>'2025年予実'!AB3</f>
        <v>0</v>
      </c>
      <c r="K26" s="178">
        <f>'2025年予実'!AE3</f>
        <v>0</v>
      </c>
      <c r="L26" s="178">
        <f>'2025年予実'!AH3</f>
        <v>0</v>
      </c>
      <c r="M26" s="178">
        <f>'2025年予実'!AK3</f>
        <v>0</v>
      </c>
      <c r="N26" s="178">
        <f>'2025年予実'!AN3</f>
        <v>0</v>
      </c>
      <c r="O26" s="178">
        <f>'2025年予実'!AQ3</f>
        <v>0</v>
      </c>
      <c r="P26" s="105">
        <f t="shared" ref="P26:P31" si="25">SUM(D26:O26)</f>
        <v>0</v>
      </c>
      <c r="T26" s="40"/>
      <c r="U26" s="44"/>
      <c r="V26" s="4"/>
      <c r="W26" s="38"/>
      <c r="X26" s="4"/>
      <c r="Y26" s="61"/>
      <c r="Z26" s="61"/>
      <c r="AB26" s="40"/>
      <c r="AC26" s="4"/>
      <c r="AD26" s="4"/>
      <c r="AE26" s="4"/>
      <c r="AF26" s="4"/>
      <c r="AG26" s="61"/>
      <c r="AI26" s="110"/>
      <c r="AJ26" s="4"/>
      <c r="AK26" s="38"/>
      <c r="AL26" s="61"/>
      <c r="AM26" s="61"/>
      <c r="AN26" s="61"/>
    </row>
    <row r="27" spans="1:40" ht="18.75" customHeight="1" x14ac:dyDescent="0.4">
      <c r="A27" s="237"/>
      <c r="B27" s="98" t="s">
        <v>39</v>
      </c>
      <c r="C27" s="176" t="e">
        <f t="shared" si="24"/>
        <v>#DIV/0!</v>
      </c>
      <c r="D27" s="181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3"/>
      <c r="P27" s="177">
        <f t="shared" si="25"/>
        <v>0</v>
      </c>
      <c r="T27" s="40"/>
      <c r="U27" s="44"/>
      <c r="V27" s="4"/>
      <c r="W27" s="38"/>
      <c r="X27" s="44"/>
      <c r="Y27" s="61"/>
      <c r="Z27" s="61"/>
      <c r="AB27" s="40"/>
      <c r="AC27" s="4"/>
      <c r="AD27" s="4"/>
      <c r="AE27" s="4"/>
      <c r="AF27" s="4"/>
      <c r="AG27" s="61"/>
      <c r="AI27" s="110"/>
      <c r="AJ27" s="4"/>
      <c r="AK27" s="38"/>
      <c r="AL27" s="61"/>
      <c r="AM27" s="61"/>
      <c r="AN27" s="61"/>
    </row>
    <row r="28" spans="1:40" ht="18.75" customHeight="1" x14ac:dyDescent="0.4">
      <c r="A28" s="237"/>
      <c r="B28" s="99" t="s">
        <v>30</v>
      </c>
      <c r="C28" s="179" t="e">
        <f t="shared" si="24"/>
        <v>#DIV/0!</v>
      </c>
      <c r="D28" s="184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185"/>
      <c r="P28" s="180">
        <f t="shared" si="25"/>
        <v>0</v>
      </c>
      <c r="T28" s="40"/>
      <c r="U28" s="44"/>
      <c r="V28" s="4"/>
      <c r="W28" s="38"/>
      <c r="X28" s="44"/>
      <c r="Y28" s="61"/>
      <c r="Z28" s="61"/>
      <c r="AB28" s="40"/>
      <c r="AC28" s="4"/>
      <c r="AD28" s="4"/>
      <c r="AE28" s="4"/>
      <c r="AF28" s="4"/>
      <c r="AG28" s="61"/>
      <c r="AI28" s="110"/>
      <c r="AJ28" s="4"/>
      <c r="AK28" s="38"/>
      <c r="AL28" s="61"/>
      <c r="AM28" s="61"/>
      <c r="AN28" s="61"/>
    </row>
    <row r="29" spans="1:40" ht="19.5" customHeight="1" thickBot="1" x14ac:dyDescent="0.45">
      <c r="A29" s="237"/>
      <c r="B29" s="99" t="s">
        <v>89</v>
      </c>
      <c r="C29" s="179" t="e">
        <f t="shared" si="24"/>
        <v>#DIV/0!</v>
      </c>
      <c r="D29" s="186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  <c r="P29" s="180">
        <f t="shared" si="25"/>
        <v>0</v>
      </c>
      <c r="T29" s="40"/>
      <c r="U29" s="44"/>
      <c r="V29" s="4"/>
      <c r="W29" s="38"/>
      <c r="X29" s="44"/>
      <c r="Y29" s="61"/>
      <c r="Z29" s="61"/>
      <c r="AB29" s="40"/>
      <c r="AC29" s="4"/>
      <c r="AD29" s="4"/>
      <c r="AE29" s="4"/>
      <c r="AF29" s="4"/>
      <c r="AG29" s="61"/>
      <c r="AI29" s="110"/>
      <c r="AJ29" s="4"/>
      <c r="AK29" s="38"/>
      <c r="AL29" s="61"/>
      <c r="AM29" s="61"/>
      <c r="AN29" s="61"/>
    </row>
    <row r="30" spans="1:40" ht="20.25" customHeight="1" thickBot="1" x14ac:dyDescent="0.45">
      <c r="A30" s="238"/>
      <c r="B30" s="100" t="s">
        <v>87</v>
      </c>
      <c r="C30" s="116" t="e">
        <f t="shared" si="24"/>
        <v>#DIV/0!</v>
      </c>
      <c r="D30" s="113">
        <f t="shared" ref="D30:O30" si="26">SUM(D26:D29)</f>
        <v>0</v>
      </c>
      <c r="E30" s="113">
        <f t="shared" si="26"/>
        <v>0</v>
      </c>
      <c r="F30" s="113">
        <f t="shared" si="26"/>
        <v>0</v>
      </c>
      <c r="G30" s="113">
        <f t="shared" si="26"/>
        <v>0</v>
      </c>
      <c r="H30" s="113">
        <f t="shared" si="26"/>
        <v>0</v>
      </c>
      <c r="I30" s="113">
        <f t="shared" si="26"/>
        <v>0</v>
      </c>
      <c r="J30" s="113">
        <f t="shared" si="26"/>
        <v>0</v>
      </c>
      <c r="K30" s="113">
        <f t="shared" si="26"/>
        <v>0</v>
      </c>
      <c r="L30" s="113">
        <f t="shared" si="26"/>
        <v>0</v>
      </c>
      <c r="M30" s="113">
        <f t="shared" si="26"/>
        <v>0</v>
      </c>
      <c r="N30" s="113">
        <f t="shared" si="26"/>
        <v>0</v>
      </c>
      <c r="O30" s="113">
        <f t="shared" si="26"/>
        <v>0</v>
      </c>
      <c r="P30" s="113">
        <f t="shared" si="25"/>
        <v>0</v>
      </c>
      <c r="T30" s="40"/>
      <c r="U30" s="44"/>
      <c r="V30" s="4"/>
      <c r="W30" s="38"/>
      <c r="X30" s="4"/>
      <c r="Y30" s="61"/>
      <c r="Z30" s="61"/>
      <c r="AB30" s="40"/>
      <c r="AC30" s="4"/>
      <c r="AD30" s="4"/>
      <c r="AE30" s="4"/>
      <c r="AF30" s="4"/>
      <c r="AG30" s="61"/>
      <c r="AI30" s="110"/>
      <c r="AJ30" s="4"/>
      <c r="AK30" s="38"/>
      <c r="AL30" s="61"/>
      <c r="AM30" s="61"/>
      <c r="AN30" s="61"/>
    </row>
    <row r="31" spans="1:40" ht="19.5" customHeight="1" thickTop="1" x14ac:dyDescent="0.4">
      <c r="A31" s="231" t="s">
        <v>33</v>
      </c>
      <c r="B31" s="43" t="s">
        <v>91</v>
      </c>
      <c r="C31" s="117" t="e">
        <f t="shared" si="24"/>
        <v>#DIV/0!</v>
      </c>
      <c r="D31" s="92">
        <f t="shared" ref="D31:O37" si="27">SUMIFS($W$3:$W$501,$U$3:$U$501,D$25,$X$3:$X$501,$B31)</f>
        <v>0</v>
      </c>
      <c r="E31" s="92">
        <f t="shared" si="27"/>
        <v>0</v>
      </c>
      <c r="F31" s="92">
        <f t="shared" si="27"/>
        <v>0</v>
      </c>
      <c r="G31" s="92">
        <f t="shared" si="27"/>
        <v>0</v>
      </c>
      <c r="H31" s="92">
        <f t="shared" si="27"/>
        <v>0</v>
      </c>
      <c r="I31" s="92">
        <f t="shared" si="27"/>
        <v>0</v>
      </c>
      <c r="J31" s="92">
        <f t="shared" si="27"/>
        <v>0</v>
      </c>
      <c r="K31" s="92">
        <f t="shared" si="27"/>
        <v>0</v>
      </c>
      <c r="L31" s="92">
        <f t="shared" si="27"/>
        <v>0</v>
      </c>
      <c r="M31" s="92">
        <f t="shared" si="27"/>
        <v>0</v>
      </c>
      <c r="N31" s="92">
        <f t="shared" si="27"/>
        <v>0</v>
      </c>
      <c r="O31" s="92">
        <f t="shared" si="27"/>
        <v>0</v>
      </c>
      <c r="P31" s="92">
        <f t="shared" si="25"/>
        <v>0</v>
      </c>
      <c r="T31" s="40"/>
      <c r="U31" s="44"/>
      <c r="V31" s="4"/>
      <c r="W31" s="38"/>
      <c r="X31" s="44"/>
      <c r="Y31" s="4"/>
      <c r="Z31" s="4"/>
      <c r="AB31" s="40"/>
      <c r="AC31" s="4"/>
      <c r="AD31" s="4"/>
      <c r="AE31" s="4"/>
      <c r="AF31" s="4"/>
      <c r="AG31" s="61"/>
      <c r="AI31" s="110"/>
      <c r="AJ31" s="4"/>
      <c r="AK31" s="38"/>
      <c r="AL31" s="61"/>
      <c r="AM31" s="61"/>
      <c r="AN31" s="61"/>
    </row>
    <row r="32" spans="1:40" ht="19.5" customHeight="1" x14ac:dyDescent="0.4">
      <c r="A32" s="232"/>
      <c r="B32" s="9" t="s">
        <v>27</v>
      </c>
      <c r="C32" s="118" t="e">
        <f t="shared" si="24"/>
        <v>#DIV/0!</v>
      </c>
      <c r="D32" s="92">
        <f t="shared" si="27"/>
        <v>0</v>
      </c>
      <c r="E32" s="92">
        <f t="shared" si="27"/>
        <v>0</v>
      </c>
      <c r="F32" s="92">
        <f t="shared" si="27"/>
        <v>0</v>
      </c>
      <c r="G32" s="92">
        <f t="shared" si="27"/>
        <v>0</v>
      </c>
      <c r="H32" s="92">
        <f t="shared" si="27"/>
        <v>0</v>
      </c>
      <c r="I32" s="92">
        <f t="shared" si="27"/>
        <v>0</v>
      </c>
      <c r="J32" s="92">
        <f t="shared" si="27"/>
        <v>0</v>
      </c>
      <c r="K32" s="92">
        <f t="shared" si="27"/>
        <v>0</v>
      </c>
      <c r="L32" s="92">
        <f t="shared" si="27"/>
        <v>0</v>
      </c>
      <c r="M32" s="92">
        <f t="shared" si="27"/>
        <v>0</v>
      </c>
      <c r="N32" s="92">
        <f t="shared" si="27"/>
        <v>0</v>
      </c>
      <c r="O32" s="92">
        <f t="shared" si="27"/>
        <v>0</v>
      </c>
      <c r="P32" s="93">
        <f t="shared" ref="P32:P34" si="28">SUM(D32:O32)</f>
        <v>0</v>
      </c>
      <c r="T32" s="40"/>
      <c r="U32" s="44"/>
      <c r="V32" s="4"/>
      <c r="W32" s="38"/>
      <c r="X32" s="61"/>
      <c r="Y32" s="61"/>
      <c r="Z32" s="61"/>
      <c r="AB32" s="40"/>
      <c r="AC32" s="4"/>
      <c r="AD32" s="4"/>
      <c r="AE32" s="4"/>
      <c r="AF32" s="4"/>
      <c r="AG32" s="61"/>
      <c r="AI32" s="110"/>
      <c r="AJ32" s="4"/>
      <c r="AK32" s="38"/>
      <c r="AL32" s="61"/>
      <c r="AM32" s="61"/>
      <c r="AN32" s="61"/>
    </row>
    <row r="33" spans="1:40" x14ac:dyDescent="0.4">
      <c r="A33" s="232"/>
      <c r="B33" s="9" t="s">
        <v>119</v>
      </c>
      <c r="C33" s="118" t="e">
        <f t="shared" si="24"/>
        <v>#DIV/0!</v>
      </c>
      <c r="D33" s="92">
        <f t="shared" si="27"/>
        <v>0</v>
      </c>
      <c r="E33" s="92">
        <f t="shared" si="27"/>
        <v>0</v>
      </c>
      <c r="F33" s="92">
        <f t="shared" si="27"/>
        <v>0</v>
      </c>
      <c r="G33" s="92">
        <f t="shared" si="27"/>
        <v>0</v>
      </c>
      <c r="H33" s="92">
        <f t="shared" si="27"/>
        <v>0</v>
      </c>
      <c r="I33" s="92">
        <f t="shared" si="27"/>
        <v>0</v>
      </c>
      <c r="J33" s="92">
        <f t="shared" si="27"/>
        <v>0</v>
      </c>
      <c r="K33" s="92">
        <f t="shared" si="27"/>
        <v>0</v>
      </c>
      <c r="L33" s="92">
        <f t="shared" si="27"/>
        <v>0</v>
      </c>
      <c r="M33" s="92">
        <f t="shared" si="27"/>
        <v>0</v>
      </c>
      <c r="N33" s="92">
        <f t="shared" si="27"/>
        <v>0</v>
      </c>
      <c r="O33" s="92">
        <f t="shared" si="27"/>
        <v>0</v>
      </c>
      <c r="P33" s="93">
        <f t="shared" si="28"/>
        <v>0</v>
      </c>
      <c r="T33" s="40"/>
      <c r="U33" s="44"/>
      <c r="V33" s="4"/>
      <c r="W33" s="38"/>
      <c r="X33" s="4"/>
      <c r="Y33" s="61"/>
      <c r="Z33" s="61"/>
      <c r="AB33" s="40"/>
      <c r="AC33" s="4"/>
      <c r="AD33" s="4"/>
      <c r="AE33" s="4"/>
      <c r="AF33" s="4"/>
      <c r="AG33" s="61"/>
      <c r="AI33" s="110"/>
      <c r="AJ33" s="4"/>
      <c r="AK33" s="38"/>
      <c r="AL33" s="4"/>
      <c r="AM33" s="61"/>
      <c r="AN33" s="61"/>
    </row>
    <row r="34" spans="1:40" x14ac:dyDescent="0.4">
      <c r="A34" s="232"/>
      <c r="B34" s="9" t="s">
        <v>52</v>
      </c>
      <c r="C34" s="118" t="e">
        <f t="shared" si="24"/>
        <v>#DIV/0!</v>
      </c>
      <c r="D34" s="92">
        <f t="shared" si="27"/>
        <v>0</v>
      </c>
      <c r="E34" s="92">
        <f t="shared" si="27"/>
        <v>0</v>
      </c>
      <c r="F34" s="92">
        <f t="shared" si="27"/>
        <v>0</v>
      </c>
      <c r="G34" s="92">
        <f t="shared" si="27"/>
        <v>0</v>
      </c>
      <c r="H34" s="92">
        <f t="shared" si="27"/>
        <v>0</v>
      </c>
      <c r="I34" s="92">
        <f t="shared" si="27"/>
        <v>0</v>
      </c>
      <c r="J34" s="92">
        <f t="shared" si="27"/>
        <v>0</v>
      </c>
      <c r="K34" s="92">
        <f t="shared" si="27"/>
        <v>0</v>
      </c>
      <c r="L34" s="92">
        <f t="shared" si="27"/>
        <v>0</v>
      </c>
      <c r="M34" s="92">
        <f t="shared" si="27"/>
        <v>0</v>
      </c>
      <c r="N34" s="92">
        <f t="shared" si="27"/>
        <v>0</v>
      </c>
      <c r="O34" s="92">
        <f t="shared" si="27"/>
        <v>0</v>
      </c>
      <c r="P34" s="93">
        <f t="shared" si="28"/>
        <v>0</v>
      </c>
      <c r="T34" s="40"/>
      <c r="U34" s="44"/>
      <c r="V34" s="4"/>
      <c r="W34" s="38"/>
      <c r="X34" s="4"/>
      <c r="Y34" s="61"/>
      <c r="Z34" s="61"/>
      <c r="AB34" s="40"/>
      <c r="AC34" s="4"/>
      <c r="AD34" s="4"/>
      <c r="AE34" s="4"/>
      <c r="AF34" s="4"/>
      <c r="AG34" s="61"/>
      <c r="AI34" s="110"/>
      <c r="AJ34" s="4"/>
      <c r="AK34" s="38"/>
      <c r="AL34" s="4"/>
      <c r="AM34" s="61"/>
      <c r="AN34" s="61"/>
    </row>
    <row r="35" spans="1:40" x14ac:dyDescent="0.4">
      <c r="A35" s="232"/>
      <c r="B35" s="9" t="s">
        <v>37</v>
      </c>
      <c r="C35" s="118" t="e">
        <f t="shared" si="24"/>
        <v>#DIV/0!</v>
      </c>
      <c r="D35" s="92">
        <f t="shared" si="27"/>
        <v>0</v>
      </c>
      <c r="E35" s="92">
        <f t="shared" si="27"/>
        <v>0</v>
      </c>
      <c r="F35" s="92">
        <f t="shared" si="27"/>
        <v>0</v>
      </c>
      <c r="G35" s="92">
        <f t="shared" si="27"/>
        <v>0</v>
      </c>
      <c r="H35" s="92">
        <f t="shared" si="27"/>
        <v>0</v>
      </c>
      <c r="I35" s="92">
        <f t="shared" si="27"/>
        <v>0</v>
      </c>
      <c r="J35" s="92">
        <f t="shared" si="27"/>
        <v>0</v>
      </c>
      <c r="K35" s="92">
        <f t="shared" si="27"/>
        <v>0</v>
      </c>
      <c r="L35" s="92">
        <f t="shared" si="27"/>
        <v>0</v>
      </c>
      <c r="M35" s="92">
        <f t="shared" si="27"/>
        <v>0</v>
      </c>
      <c r="N35" s="92">
        <f t="shared" si="27"/>
        <v>0</v>
      </c>
      <c r="O35" s="92">
        <f t="shared" si="27"/>
        <v>0</v>
      </c>
      <c r="P35" s="93">
        <f t="shared" ref="P35" si="29">SUM(D35:O35)</f>
        <v>0</v>
      </c>
      <c r="T35" s="40"/>
      <c r="U35" s="44"/>
      <c r="V35" s="4"/>
      <c r="W35" s="38"/>
      <c r="X35" s="44"/>
      <c r="Y35" s="61"/>
      <c r="Z35" s="61"/>
      <c r="AB35" s="40"/>
      <c r="AC35" s="4"/>
      <c r="AD35" s="142"/>
      <c r="AE35" s="4"/>
      <c r="AF35" s="4"/>
      <c r="AG35" s="61"/>
      <c r="AI35" s="110"/>
      <c r="AJ35" s="4"/>
      <c r="AK35" s="38"/>
      <c r="AL35" s="4"/>
      <c r="AM35" s="61"/>
      <c r="AN35" s="61"/>
    </row>
    <row r="36" spans="1:40" x14ac:dyDescent="0.4">
      <c r="A36" s="232"/>
      <c r="B36" s="9" t="s">
        <v>104</v>
      </c>
      <c r="C36" s="118" t="e">
        <f t="shared" si="24"/>
        <v>#DIV/0!</v>
      </c>
      <c r="D36" s="92">
        <f t="shared" si="27"/>
        <v>0</v>
      </c>
      <c r="E36" s="92">
        <f t="shared" si="27"/>
        <v>0</v>
      </c>
      <c r="F36" s="92">
        <f t="shared" si="27"/>
        <v>0</v>
      </c>
      <c r="G36" s="92">
        <f t="shared" si="27"/>
        <v>0</v>
      </c>
      <c r="H36" s="92">
        <f t="shared" si="27"/>
        <v>0</v>
      </c>
      <c r="I36" s="92">
        <f t="shared" si="27"/>
        <v>0</v>
      </c>
      <c r="J36" s="92">
        <f t="shared" si="27"/>
        <v>0</v>
      </c>
      <c r="K36" s="92">
        <f t="shared" si="27"/>
        <v>0</v>
      </c>
      <c r="L36" s="92">
        <f t="shared" si="27"/>
        <v>0</v>
      </c>
      <c r="M36" s="92">
        <f t="shared" si="27"/>
        <v>0</v>
      </c>
      <c r="N36" s="92">
        <f t="shared" si="27"/>
        <v>0</v>
      </c>
      <c r="O36" s="92">
        <f t="shared" si="27"/>
        <v>0</v>
      </c>
      <c r="P36" s="93">
        <f t="shared" ref="P36:P37" si="30">SUM(D36:O36)</f>
        <v>0</v>
      </c>
      <c r="T36" s="40"/>
      <c r="U36" s="44"/>
      <c r="V36" s="4"/>
      <c r="W36" s="38"/>
      <c r="X36" s="44"/>
      <c r="Y36" s="61"/>
      <c r="Z36" s="61"/>
      <c r="AB36" s="110"/>
      <c r="AC36" s="4"/>
      <c r="AD36" s="38"/>
      <c r="AE36" s="4"/>
      <c r="AF36" s="61"/>
      <c r="AG36" s="61"/>
      <c r="AI36" s="110"/>
      <c r="AJ36" s="4"/>
      <c r="AK36" s="38"/>
      <c r="AL36" s="4"/>
      <c r="AM36" s="61"/>
      <c r="AN36" s="61"/>
    </row>
    <row r="37" spans="1:40" x14ac:dyDescent="0.4">
      <c r="A37" s="232"/>
      <c r="B37" s="9" t="s">
        <v>95</v>
      </c>
      <c r="C37" s="118" t="e">
        <f t="shared" si="24"/>
        <v>#DIV/0!</v>
      </c>
      <c r="D37" s="92">
        <f t="shared" si="27"/>
        <v>0</v>
      </c>
      <c r="E37" s="92">
        <f t="shared" si="27"/>
        <v>0</v>
      </c>
      <c r="F37" s="92">
        <f t="shared" si="27"/>
        <v>0</v>
      </c>
      <c r="G37" s="92">
        <f t="shared" si="27"/>
        <v>0</v>
      </c>
      <c r="H37" s="92">
        <f t="shared" si="27"/>
        <v>0</v>
      </c>
      <c r="I37" s="92">
        <f t="shared" si="27"/>
        <v>0</v>
      </c>
      <c r="J37" s="92">
        <f t="shared" si="27"/>
        <v>0</v>
      </c>
      <c r="K37" s="92">
        <f t="shared" si="27"/>
        <v>0</v>
      </c>
      <c r="L37" s="92">
        <f t="shared" si="27"/>
        <v>0</v>
      </c>
      <c r="M37" s="92">
        <f t="shared" si="27"/>
        <v>0</v>
      </c>
      <c r="N37" s="92">
        <f t="shared" si="27"/>
        <v>0</v>
      </c>
      <c r="O37" s="92">
        <f t="shared" si="27"/>
        <v>0</v>
      </c>
      <c r="P37" s="93">
        <f t="shared" si="30"/>
        <v>0</v>
      </c>
      <c r="T37" s="40"/>
      <c r="U37" s="44"/>
      <c r="V37" s="4"/>
      <c r="W37" s="38"/>
      <c r="X37" s="61"/>
      <c r="Y37" s="61"/>
      <c r="Z37" s="61"/>
      <c r="AB37" s="110"/>
      <c r="AC37" s="4"/>
      <c r="AD37" s="38"/>
      <c r="AE37" s="4"/>
      <c r="AF37" s="61"/>
      <c r="AG37" s="61"/>
      <c r="AI37" s="110"/>
      <c r="AJ37" s="4"/>
      <c r="AK37" s="38"/>
      <c r="AL37" s="4"/>
      <c r="AM37" s="61"/>
      <c r="AN37" s="61"/>
    </row>
    <row r="38" spans="1:40" x14ac:dyDescent="0.4">
      <c r="A38" s="221"/>
      <c r="B38" s="6" t="s">
        <v>25</v>
      </c>
      <c r="C38" s="119" t="e">
        <f t="shared" si="24"/>
        <v>#DIV/0!</v>
      </c>
      <c r="D38" s="94">
        <f>SUM(D31:D37)</f>
        <v>0</v>
      </c>
      <c r="E38" s="94">
        <f t="shared" ref="E38:O38" si="31">SUM(E31:E37)</f>
        <v>0</v>
      </c>
      <c r="F38" s="94">
        <f t="shared" si="31"/>
        <v>0</v>
      </c>
      <c r="G38" s="94">
        <f t="shared" si="31"/>
        <v>0</v>
      </c>
      <c r="H38" s="94">
        <f t="shared" si="31"/>
        <v>0</v>
      </c>
      <c r="I38" s="94">
        <f t="shared" si="31"/>
        <v>0</v>
      </c>
      <c r="J38" s="94">
        <f t="shared" si="31"/>
        <v>0</v>
      </c>
      <c r="K38" s="94">
        <f t="shared" si="31"/>
        <v>0</v>
      </c>
      <c r="L38" s="94">
        <f t="shared" si="31"/>
        <v>0</v>
      </c>
      <c r="M38" s="94">
        <f t="shared" si="31"/>
        <v>0</v>
      </c>
      <c r="N38" s="94">
        <f t="shared" si="31"/>
        <v>0</v>
      </c>
      <c r="O38" s="94">
        <f t="shared" si="31"/>
        <v>0</v>
      </c>
      <c r="P38" s="94">
        <f>SUM(D38:O38)</f>
        <v>0</v>
      </c>
      <c r="T38" s="40"/>
      <c r="U38" s="44"/>
      <c r="V38" s="4"/>
      <c r="W38" s="38"/>
      <c r="X38" s="44"/>
      <c r="Y38" s="61"/>
      <c r="Z38" s="61"/>
      <c r="AB38" s="110"/>
      <c r="AC38" s="4"/>
      <c r="AD38" s="38"/>
      <c r="AE38" s="4"/>
      <c r="AF38" s="4"/>
      <c r="AG38" s="61"/>
      <c r="AI38" s="110"/>
      <c r="AJ38" s="4"/>
      <c r="AK38" s="38"/>
      <c r="AL38" s="4"/>
      <c r="AM38" s="61"/>
      <c r="AN38" s="61"/>
    </row>
    <row r="39" spans="1:40" ht="18.75" customHeight="1" x14ac:dyDescent="0.4">
      <c r="A39" s="233" t="s">
        <v>180</v>
      </c>
      <c r="B39" s="5" t="s">
        <v>98</v>
      </c>
      <c r="C39" s="118" t="e">
        <f t="shared" si="24"/>
        <v>#DIV/0!</v>
      </c>
      <c r="D39" s="92">
        <f t="shared" ref="D39:O46" si="32">SUMIFS($W$3:$W$501,$U$3:$U$501,D$25,$X$3:$X$501,$B39)</f>
        <v>0</v>
      </c>
      <c r="E39" s="92">
        <f t="shared" si="32"/>
        <v>0</v>
      </c>
      <c r="F39" s="92">
        <f t="shared" si="32"/>
        <v>0</v>
      </c>
      <c r="G39" s="92">
        <f t="shared" si="32"/>
        <v>0</v>
      </c>
      <c r="H39" s="92">
        <f t="shared" si="32"/>
        <v>0</v>
      </c>
      <c r="I39" s="92">
        <f t="shared" si="32"/>
        <v>0</v>
      </c>
      <c r="J39" s="92">
        <f t="shared" si="32"/>
        <v>0</v>
      </c>
      <c r="K39" s="92">
        <f t="shared" si="32"/>
        <v>0</v>
      </c>
      <c r="L39" s="92">
        <f t="shared" si="32"/>
        <v>0</v>
      </c>
      <c r="M39" s="92">
        <f t="shared" si="32"/>
        <v>0</v>
      </c>
      <c r="N39" s="92">
        <f t="shared" si="32"/>
        <v>0</v>
      </c>
      <c r="O39" s="92">
        <f t="shared" si="32"/>
        <v>0</v>
      </c>
      <c r="P39" s="93">
        <f t="shared" ref="P39" si="33">SUM(D39:O39)</f>
        <v>0</v>
      </c>
      <c r="T39" s="40"/>
      <c r="U39" s="4"/>
      <c r="V39" s="4"/>
      <c r="W39" s="38"/>
      <c r="X39" s="61"/>
      <c r="Y39" s="61"/>
      <c r="Z39" s="61"/>
      <c r="AB39" s="110"/>
      <c r="AC39" s="4"/>
      <c r="AD39" s="38"/>
      <c r="AE39" s="4"/>
      <c r="AF39" s="61"/>
      <c r="AG39" s="61"/>
      <c r="AI39" s="110"/>
      <c r="AJ39" s="4"/>
      <c r="AK39" s="38"/>
      <c r="AL39" s="4"/>
      <c r="AM39" s="61"/>
      <c r="AN39" s="61"/>
    </row>
    <row r="40" spans="1:40" ht="18.75" customHeight="1" x14ac:dyDescent="0.4">
      <c r="A40" s="234"/>
      <c r="B40" s="5" t="s">
        <v>101</v>
      </c>
      <c r="C40" s="118" t="e">
        <f t="shared" si="24"/>
        <v>#DIV/0!</v>
      </c>
      <c r="D40" s="92">
        <f t="shared" si="32"/>
        <v>0</v>
      </c>
      <c r="E40" s="92">
        <f t="shared" si="32"/>
        <v>0</v>
      </c>
      <c r="F40" s="92">
        <f t="shared" si="32"/>
        <v>0</v>
      </c>
      <c r="G40" s="92">
        <f t="shared" si="32"/>
        <v>0</v>
      </c>
      <c r="H40" s="92">
        <f t="shared" si="32"/>
        <v>0</v>
      </c>
      <c r="I40" s="92">
        <f t="shared" si="32"/>
        <v>0</v>
      </c>
      <c r="J40" s="92">
        <f t="shared" si="32"/>
        <v>0</v>
      </c>
      <c r="K40" s="92">
        <f t="shared" si="32"/>
        <v>0</v>
      </c>
      <c r="L40" s="92">
        <f t="shared" si="32"/>
        <v>0</v>
      </c>
      <c r="M40" s="92">
        <f t="shared" si="32"/>
        <v>0</v>
      </c>
      <c r="N40" s="92">
        <f t="shared" si="32"/>
        <v>0</v>
      </c>
      <c r="O40" s="92">
        <f t="shared" si="32"/>
        <v>0</v>
      </c>
      <c r="P40" s="93">
        <f>SUM(D40:O40)</f>
        <v>0</v>
      </c>
      <c r="T40" s="40"/>
      <c r="U40" s="44"/>
      <c r="V40" s="4"/>
      <c r="W40" s="38"/>
      <c r="X40" s="4"/>
      <c r="Y40" s="61"/>
      <c r="Z40" s="61"/>
      <c r="AB40" s="110"/>
      <c r="AC40" s="4"/>
      <c r="AD40" s="38"/>
      <c r="AE40" s="4"/>
      <c r="AF40" s="61"/>
      <c r="AG40" s="61"/>
      <c r="AI40" s="110"/>
      <c r="AJ40" s="4"/>
      <c r="AK40" s="38"/>
      <c r="AL40" s="4"/>
      <c r="AM40" s="61"/>
      <c r="AN40" s="61"/>
    </row>
    <row r="41" spans="1:40" x14ac:dyDescent="0.4">
      <c r="A41" s="234"/>
      <c r="B41" s="5" t="s">
        <v>83</v>
      </c>
      <c r="C41" s="118" t="e">
        <f t="shared" si="24"/>
        <v>#DIV/0!</v>
      </c>
      <c r="D41" s="92">
        <f t="shared" si="32"/>
        <v>0</v>
      </c>
      <c r="E41" s="92">
        <f t="shared" si="32"/>
        <v>0</v>
      </c>
      <c r="F41" s="92">
        <f t="shared" si="32"/>
        <v>0</v>
      </c>
      <c r="G41" s="92">
        <f t="shared" si="32"/>
        <v>0</v>
      </c>
      <c r="H41" s="92">
        <f t="shared" si="32"/>
        <v>0</v>
      </c>
      <c r="I41" s="92">
        <f t="shared" si="32"/>
        <v>0</v>
      </c>
      <c r="J41" s="92">
        <f t="shared" si="32"/>
        <v>0</v>
      </c>
      <c r="K41" s="92">
        <f t="shared" si="32"/>
        <v>0</v>
      </c>
      <c r="L41" s="92">
        <f t="shared" si="32"/>
        <v>0</v>
      </c>
      <c r="M41" s="92">
        <f t="shared" si="32"/>
        <v>0</v>
      </c>
      <c r="N41" s="92">
        <f t="shared" si="32"/>
        <v>0</v>
      </c>
      <c r="O41" s="92">
        <f t="shared" si="32"/>
        <v>0</v>
      </c>
      <c r="P41" s="93">
        <f>SUM(D41:O41)</f>
        <v>0</v>
      </c>
      <c r="T41" s="40"/>
      <c r="U41" s="44"/>
      <c r="V41" s="4"/>
      <c r="W41" s="38"/>
      <c r="X41" s="44"/>
      <c r="Y41" s="61"/>
      <c r="Z41" s="61"/>
      <c r="AB41" s="110"/>
      <c r="AC41" s="4"/>
      <c r="AD41" s="38"/>
      <c r="AE41" s="4"/>
      <c r="AF41" s="61"/>
      <c r="AG41" s="61"/>
      <c r="AI41" s="110"/>
      <c r="AJ41" s="4"/>
      <c r="AK41" s="38"/>
      <c r="AL41" s="4"/>
      <c r="AM41" s="61"/>
      <c r="AN41" s="61"/>
    </row>
    <row r="42" spans="1:40" x14ac:dyDescent="0.4">
      <c r="A42" s="234"/>
      <c r="B42" s="5" t="s">
        <v>88</v>
      </c>
      <c r="C42" s="118" t="e">
        <f t="shared" si="24"/>
        <v>#DIV/0!</v>
      </c>
      <c r="D42" s="92">
        <f t="shared" si="32"/>
        <v>0</v>
      </c>
      <c r="E42" s="92">
        <f t="shared" si="32"/>
        <v>0</v>
      </c>
      <c r="F42" s="92">
        <f t="shared" si="32"/>
        <v>0</v>
      </c>
      <c r="G42" s="92">
        <f t="shared" si="32"/>
        <v>0</v>
      </c>
      <c r="H42" s="92">
        <f t="shared" si="32"/>
        <v>0</v>
      </c>
      <c r="I42" s="92">
        <f t="shared" si="32"/>
        <v>0</v>
      </c>
      <c r="J42" s="92">
        <f t="shared" si="32"/>
        <v>0</v>
      </c>
      <c r="K42" s="92">
        <f t="shared" si="32"/>
        <v>0</v>
      </c>
      <c r="L42" s="92">
        <f t="shared" si="32"/>
        <v>0</v>
      </c>
      <c r="M42" s="92">
        <f t="shared" si="32"/>
        <v>0</v>
      </c>
      <c r="N42" s="92">
        <f t="shared" si="32"/>
        <v>0</v>
      </c>
      <c r="O42" s="92">
        <f t="shared" si="32"/>
        <v>0</v>
      </c>
      <c r="P42" s="93">
        <f t="shared" ref="P42:P47" si="34">SUM(D42:O42)</f>
        <v>0</v>
      </c>
      <c r="T42" s="40"/>
      <c r="U42" s="44"/>
      <c r="V42" s="4"/>
      <c r="W42" s="38"/>
      <c r="X42" s="44"/>
      <c r="Y42" s="61"/>
      <c r="Z42" s="61"/>
      <c r="AB42" s="110"/>
      <c r="AC42" s="4"/>
      <c r="AD42" s="38"/>
      <c r="AE42" s="4"/>
      <c r="AF42" s="61"/>
      <c r="AG42" s="61"/>
      <c r="AI42" s="110"/>
      <c r="AJ42" s="4"/>
      <c r="AK42" s="38"/>
      <c r="AL42" s="4"/>
      <c r="AM42" s="61"/>
      <c r="AN42" s="61"/>
    </row>
    <row r="43" spans="1:40" x14ac:dyDescent="0.4">
      <c r="A43" s="234"/>
      <c r="B43" s="5" t="s">
        <v>136</v>
      </c>
      <c r="C43" s="118" t="e">
        <f t="shared" si="24"/>
        <v>#DIV/0!</v>
      </c>
      <c r="D43" s="92">
        <f t="shared" si="32"/>
        <v>0</v>
      </c>
      <c r="E43" s="92">
        <f t="shared" si="32"/>
        <v>0</v>
      </c>
      <c r="F43" s="92">
        <f t="shared" si="32"/>
        <v>0</v>
      </c>
      <c r="G43" s="92">
        <f t="shared" si="32"/>
        <v>0</v>
      </c>
      <c r="H43" s="92">
        <f t="shared" si="32"/>
        <v>0</v>
      </c>
      <c r="I43" s="92">
        <f t="shared" si="32"/>
        <v>0</v>
      </c>
      <c r="J43" s="92">
        <f t="shared" si="32"/>
        <v>0</v>
      </c>
      <c r="K43" s="92">
        <f t="shared" si="32"/>
        <v>0</v>
      </c>
      <c r="L43" s="92">
        <f t="shared" si="32"/>
        <v>0</v>
      </c>
      <c r="M43" s="92">
        <f t="shared" si="32"/>
        <v>0</v>
      </c>
      <c r="N43" s="92">
        <f t="shared" si="32"/>
        <v>0</v>
      </c>
      <c r="O43" s="92">
        <f t="shared" si="32"/>
        <v>0</v>
      </c>
      <c r="P43" s="93">
        <f t="shared" si="34"/>
        <v>0</v>
      </c>
      <c r="T43" s="40"/>
      <c r="U43" s="44"/>
      <c r="V43" s="4"/>
      <c r="W43" s="38"/>
      <c r="X43" s="4"/>
      <c r="Y43" s="61"/>
      <c r="Z43" s="61"/>
      <c r="AB43" s="110"/>
      <c r="AC43" s="4"/>
      <c r="AD43" s="38"/>
      <c r="AE43" s="4"/>
      <c r="AF43" s="61"/>
      <c r="AG43" s="61"/>
      <c r="AI43" s="110"/>
      <c r="AJ43" s="4"/>
      <c r="AK43" s="38"/>
      <c r="AL43" s="4"/>
      <c r="AM43" s="61"/>
      <c r="AN43" s="61"/>
    </row>
    <row r="44" spans="1:40" x14ac:dyDescent="0.4">
      <c r="A44" s="234"/>
      <c r="B44" s="5" t="s">
        <v>127</v>
      </c>
      <c r="C44" s="118" t="e">
        <f t="shared" si="24"/>
        <v>#DIV/0!</v>
      </c>
      <c r="D44" s="92">
        <f t="shared" si="32"/>
        <v>0</v>
      </c>
      <c r="E44" s="92">
        <f t="shared" si="32"/>
        <v>0</v>
      </c>
      <c r="F44" s="92">
        <f t="shared" si="32"/>
        <v>0</v>
      </c>
      <c r="G44" s="92">
        <f t="shared" si="32"/>
        <v>0</v>
      </c>
      <c r="H44" s="92">
        <f t="shared" si="32"/>
        <v>0</v>
      </c>
      <c r="I44" s="92">
        <f t="shared" si="32"/>
        <v>0</v>
      </c>
      <c r="J44" s="92">
        <f t="shared" si="32"/>
        <v>0</v>
      </c>
      <c r="K44" s="92">
        <f t="shared" si="32"/>
        <v>0</v>
      </c>
      <c r="L44" s="92">
        <f t="shared" si="32"/>
        <v>0</v>
      </c>
      <c r="M44" s="92">
        <f t="shared" si="32"/>
        <v>0</v>
      </c>
      <c r="N44" s="92">
        <f t="shared" si="32"/>
        <v>0</v>
      </c>
      <c r="O44" s="92">
        <f t="shared" si="32"/>
        <v>0</v>
      </c>
      <c r="P44" s="93">
        <f>SUM(D44:O44)</f>
        <v>0</v>
      </c>
      <c r="T44" s="40"/>
      <c r="U44" s="4"/>
      <c r="V44" s="4"/>
      <c r="W44" s="38"/>
      <c r="X44" s="61"/>
      <c r="Y44" s="61"/>
      <c r="Z44" s="61"/>
      <c r="AB44" s="110"/>
      <c r="AC44" s="4"/>
      <c r="AD44" s="38"/>
      <c r="AE44" s="4"/>
      <c r="AF44" s="61"/>
      <c r="AG44" s="61"/>
      <c r="AI44" s="110"/>
      <c r="AJ44" s="4"/>
      <c r="AK44" s="38"/>
      <c r="AL44" s="4"/>
      <c r="AM44" s="61"/>
      <c r="AN44" s="61"/>
    </row>
    <row r="45" spans="1:40" x14ac:dyDescent="0.4">
      <c r="A45" s="234"/>
      <c r="B45" s="5" t="s">
        <v>120</v>
      </c>
      <c r="C45" s="118" t="e">
        <f t="shared" si="24"/>
        <v>#DIV/0!</v>
      </c>
      <c r="D45" s="92">
        <f t="shared" si="32"/>
        <v>0</v>
      </c>
      <c r="E45" s="92">
        <f t="shared" si="32"/>
        <v>0</v>
      </c>
      <c r="F45" s="92">
        <f t="shared" si="32"/>
        <v>0</v>
      </c>
      <c r="G45" s="92">
        <f t="shared" si="32"/>
        <v>0</v>
      </c>
      <c r="H45" s="92">
        <f t="shared" si="32"/>
        <v>0</v>
      </c>
      <c r="I45" s="92">
        <f t="shared" si="32"/>
        <v>0</v>
      </c>
      <c r="J45" s="92">
        <f t="shared" si="32"/>
        <v>0</v>
      </c>
      <c r="K45" s="92">
        <f t="shared" si="32"/>
        <v>0</v>
      </c>
      <c r="L45" s="92">
        <f t="shared" si="32"/>
        <v>0</v>
      </c>
      <c r="M45" s="92">
        <f t="shared" si="32"/>
        <v>0</v>
      </c>
      <c r="N45" s="92">
        <f t="shared" si="32"/>
        <v>0</v>
      </c>
      <c r="O45" s="92">
        <f t="shared" si="32"/>
        <v>0</v>
      </c>
      <c r="P45" s="93">
        <f t="shared" si="34"/>
        <v>0</v>
      </c>
      <c r="T45" s="40"/>
      <c r="U45" s="44"/>
      <c r="V45" s="4"/>
      <c r="W45" s="38"/>
      <c r="X45" s="44"/>
      <c r="Y45" s="61"/>
      <c r="Z45" s="61"/>
      <c r="AB45" s="110"/>
      <c r="AC45" s="4"/>
      <c r="AD45" s="38"/>
      <c r="AE45" s="4"/>
      <c r="AF45" s="61"/>
      <c r="AG45" s="61"/>
      <c r="AI45" s="110"/>
      <c r="AJ45" s="4"/>
      <c r="AK45" s="38"/>
      <c r="AL45" s="4"/>
      <c r="AM45" s="61"/>
      <c r="AN45" s="61"/>
    </row>
    <row r="46" spans="1:40" x14ac:dyDescent="0.4">
      <c r="A46" s="234"/>
      <c r="B46" s="5" t="s">
        <v>36</v>
      </c>
      <c r="C46" s="118" t="e">
        <f t="shared" si="24"/>
        <v>#DIV/0!</v>
      </c>
      <c r="D46" s="92">
        <f t="shared" si="32"/>
        <v>0</v>
      </c>
      <c r="E46" s="92">
        <f t="shared" si="32"/>
        <v>0</v>
      </c>
      <c r="F46" s="92">
        <f t="shared" si="32"/>
        <v>0</v>
      </c>
      <c r="G46" s="92">
        <f t="shared" si="32"/>
        <v>0</v>
      </c>
      <c r="H46" s="92">
        <f t="shared" si="32"/>
        <v>0</v>
      </c>
      <c r="I46" s="92">
        <f t="shared" si="32"/>
        <v>0</v>
      </c>
      <c r="J46" s="92">
        <f t="shared" si="32"/>
        <v>0</v>
      </c>
      <c r="K46" s="92">
        <f t="shared" si="32"/>
        <v>0</v>
      </c>
      <c r="L46" s="92">
        <f t="shared" si="32"/>
        <v>0</v>
      </c>
      <c r="M46" s="92">
        <f t="shared" si="32"/>
        <v>0</v>
      </c>
      <c r="N46" s="92">
        <f t="shared" si="32"/>
        <v>0</v>
      </c>
      <c r="O46" s="92">
        <f t="shared" si="32"/>
        <v>0</v>
      </c>
      <c r="P46" s="93">
        <f t="shared" si="34"/>
        <v>0</v>
      </c>
      <c r="T46" s="40"/>
      <c r="U46" s="44"/>
      <c r="V46" s="4"/>
      <c r="W46" s="38"/>
      <c r="X46" s="61"/>
      <c r="Y46" s="61"/>
      <c r="Z46" s="61"/>
      <c r="AB46" s="110"/>
      <c r="AC46" s="4"/>
      <c r="AD46" s="38"/>
      <c r="AE46" s="4"/>
      <c r="AF46" s="61"/>
      <c r="AG46" s="61"/>
      <c r="AI46" s="110"/>
      <c r="AJ46" s="4"/>
      <c r="AK46" s="38"/>
      <c r="AL46" s="4"/>
      <c r="AM46" s="61"/>
      <c r="AN46" s="61"/>
    </row>
    <row r="47" spans="1:40" x14ac:dyDescent="0.4">
      <c r="A47" s="235"/>
      <c r="B47" s="10" t="s">
        <v>26</v>
      </c>
      <c r="C47" s="120" t="e">
        <f t="shared" si="24"/>
        <v>#DIV/0!</v>
      </c>
      <c r="D47" s="95">
        <f t="shared" ref="D47:O47" si="35">SUM(D39:D46)</f>
        <v>0</v>
      </c>
      <c r="E47" s="95">
        <f t="shared" si="35"/>
        <v>0</v>
      </c>
      <c r="F47" s="95">
        <f t="shared" si="35"/>
        <v>0</v>
      </c>
      <c r="G47" s="95">
        <f t="shared" si="35"/>
        <v>0</v>
      </c>
      <c r="H47" s="95">
        <f t="shared" si="35"/>
        <v>0</v>
      </c>
      <c r="I47" s="95">
        <f t="shared" si="35"/>
        <v>0</v>
      </c>
      <c r="J47" s="95">
        <f t="shared" si="35"/>
        <v>0</v>
      </c>
      <c r="K47" s="95">
        <f t="shared" si="35"/>
        <v>0</v>
      </c>
      <c r="L47" s="95">
        <f t="shared" si="35"/>
        <v>0</v>
      </c>
      <c r="M47" s="95">
        <f t="shared" si="35"/>
        <v>0</v>
      </c>
      <c r="N47" s="95">
        <f t="shared" si="35"/>
        <v>0</v>
      </c>
      <c r="O47" s="95">
        <f t="shared" si="35"/>
        <v>0</v>
      </c>
      <c r="P47" s="95">
        <f t="shared" si="34"/>
        <v>0</v>
      </c>
      <c r="T47" s="40"/>
      <c r="U47" s="44"/>
      <c r="V47" s="4"/>
      <c r="W47" s="38"/>
      <c r="X47" s="61"/>
      <c r="Z47" s="4"/>
      <c r="AB47" s="110"/>
      <c r="AC47" s="4"/>
      <c r="AD47" s="38"/>
      <c r="AE47" s="4"/>
      <c r="AF47" s="61"/>
      <c r="AG47" s="61"/>
      <c r="AI47" s="110"/>
      <c r="AJ47" s="4"/>
      <c r="AK47" s="38"/>
      <c r="AL47" s="4"/>
      <c r="AM47" s="61"/>
      <c r="AN47" s="61"/>
    </row>
    <row r="48" spans="1:40" x14ac:dyDescent="0.4">
      <c r="A48" s="243" t="s">
        <v>22</v>
      </c>
      <c r="B48" s="59" t="s">
        <v>55</v>
      </c>
      <c r="C48" s="118" t="e">
        <f t="shared" si="24"/>
        <v>#DIV/0!</v>
      </c>
      <c r="D48" s="114">
        <f>'2025年予実'!J6</f>
        <v>0</v>
      </c>
      <c r="E48" s="114">
        <f>'2025年予実'!M6</f>
        <v>0</v>
      </c>
      <c r="F48" s="114">
        <f>'2025年予実'!P6</f>
        <v>0</v>
      </c>
      <c r="G48" s="114">
        <f>'2025年予実'!S6</f>
        <v>0</v>
      </c>
      <c r="H48" s="114">
        <f>'2025年予実'!V6</f>
        <v>0</v>
      </c>
      <c r="I48" s="114">
        <f>'2025年予実'!Y6</f>
        <v>0</v>
      </c>
      <c r="J48" s="114">
        <f>'2025年予実'!AB6</f>
        <v>0</v>
      </c>
      <c r="K48" s="114">
        <f>'2025年予実'!AE6</f>
        <v>0</v>
      </c>
      <c r="L48" s="114">
        <f>'2025年予実'!AH6</f>
        <v>0</v>
      </c>
      <c r="M48" s="114">
        <f>'2025年予実'!AK6</f>
        <v>0</v>
      </c>
      <c r="N48" s="114">
        <f>'2025年予実'!AN6</f>
        <v>0</v>
      </c>
      <c r="O48" s="114">
        <f>'2025年予実'!AQ6</f>
        <v>0</v>
      </c>
      <c r="P48" s="114">
        <f t="shared" ref="P48:P60" si="36">SUM(D48:O48)</f>
        <v>0</v>
      </c>
      <c r="T48" s="40"/>
      <c r="U48" s="44"/>
      <c r="V48" s="4"/>
      <c r="W48" s="38"/>
      <c r="X48" s="44"/>
      <c r="Y48" s="61"/>
      <c r="Z48" s="61"/>
      <c r="AB48" s="110"/>
      <c r="AC48" s="4"/>
      <c r="AD48" s="38"/>
      <c r="AE48" s="4"/>
      <c r="AF48" s="61"/>
      <c r="AG48" s="61"/>
      <c r="AI48" s="110"/>
      <c r="AJ48" s="4"/>
      <c r="AK48" s="38"/>
      <c r="AL48" s="4"/>
      <c r="AM48" s="61"/>
      <c r="AN48" s="61"/>
    </row>
    <row r="49" spans="1:40" x14ac:dyDescent="0.4">
      <c r="A49" s="243"/>
      <c r="B49" s="59" t="s">
        <v>82</v>
      </c>
      <c r="C49" s="118" t="e">
        <f t="shared" si="24"/>
        <v>#DIV/0!</v>
      </c>
      <c r="D49" s="114">
        <f>'2025年予実'!J7</f>
        <v>0</v>
      </c>
      <c r="E49" s="114">
        <f>'2025年予実'!M7</f>
        <v>0</v>
      </c>
      <c r="F49" s="114">
        <f>'2025年予実'!P7</f>
        <v>0</v>
      </c>
      <c r="G49" s="114">
        <f>'2025年予実'!S7</f>
        <v>0</v>
      </c>
      <c r="H49" s="114">
        <f>'2025年予実'!V7</f>
        <v>0</v>
      </c>
      <c r="I49" s="114">
        <f>'2025年予実'!Y7</f>
        <v>0</v>
      </c>
      <c r="J49" s="114">
        <f>'2025年予実'!AB7</f>
        <v>0</v>
      </c>
      <c r="K49" s="114">
        <f>'2025年予実'!AE7</f>
        <v>0</v>
      </c>
      <c r="L49" s="114">
        <f>'2025年予実'!AH7</f>
        <v>0</v>
      </c>
      <c r="M49" s="114">
        <f>'2025年予実'!AK7</f>
        <v>0</v>
      </c>
      <c r="N49" s="114">
        <f>'2025年予実'!AN7</f>
        <v>0</v>
      </c>
      <c r="O49" s="114">
        <f>'2025年予実'!AQ7</f>
        <v>0</v>
      </c>
      <c r="P49" s="114">
        <f t="shared" si="36"/>
        <v>0</v>
      </c>
      <c r="T49" s="40"/>
      <c r="U49" s="44"/>
      <c r="V49" s="4"/>
      <c r="W49" s="38"/>
      <c r="X49" s="61"/>
      <c r="Y49" s="61"/>
      <c r="Z49" s="61"/>
      <c r="AB49" s="110"/>
      <c r="AC49" s="4"/>
      <c r="AD49" s="38"/>
      <c r="AE49" s="4"/>
      <c r="AF49" s="61"/>
      <c r="AG49" s="61"/>
      <c r="AI49" s="110"/>
      <c r="AJ49" s="4"/>
      <c r="AK49" s="38"/>
      <c r="AL49" s="4"/>
      <c r="AM49" s="61"/>
      <c r="AN49" s="61"/>
    </row>
    <row r="50" spans="1:40" x14ac:dyDescent="0.4">
      <c r="A50" s="243"/>
      <c r="B50" s="59" t="s">
        <v>54</v>
      </c>
      <c r="C50" s="118" t="e">
        <f t="shared" si="24"/>
        <v>#DIV/0!</v>
      </c>
      <c r="D50" s="114">
        <f>'2025年予実'!J8</f>
        <v>0</v>
      </c>
      <c r="E50" s="114">
        <f>'2025年予実'!M8</f>
        <v>0</v>
      </c>
      <c r="F50" s="114">
        <f>'2025年予実'!P8</f>
        <v>0</v>
      </c>
      <c r="G50" s="114">
        <f>'2025年予実'!S8</f>
        <v>0</v>
      </c>
      <c r="H50" s="114">
        <f>'2025年予実'!V8</f>
        <v>0</v>
      </c>
      <c r="I50" s="114">
        <f>'2025年予実'!Y8</f>
        <v>0</v>
      </c>
      <c r="J50" s="114">
        <f>'2025年予実'!AB8</f>
        <v>0</v>
      </c>
      <c r="K50" s="114">
        <f>'2025年予実'!AE8</f>
        <v>0</v>
      </c>
      <c r="L50" s="114">
        <f>'2025年予実'!AH8</f>
        <v>0</v>
      </c>
      <c r="M50" s="114">
        <f>'2025年予実'!AK8</f>
        <v>0</v>
      </c>
      <c r="N50" s="114">
        <f>'2025年予実'!AN8</f>
        <v>0</v>
      </c>
      <c r="O50" s="114">
        <f>'2025年予実'!AQ8</f>
        <v>0</v>
      </c>
      <c r="P50" s="114">
        <f t="shared" si="36"/>
        <v>0</v>
      </c>
      <c r="T50" s="40"/>
      <c r="U50" s="44"/>
      <c r="V50" s="4"/>
      <c r="W50" s="29"/>
      <c r="X50" s="4"/>
      <c r="Y50" s="61"/>
      <c r="Z50" s="61"/>
      <c r="AB50" s="110"/>
      <c r="AC50" s="4"/>
      <c r="AD50" s="38"/>
      <c r="AE50" s="4"/>
      <c r="AF50" s="61"/>
      <c r="AG50" s="61"/>
      <c r="AI50" s="110"/>
      <c r="AJ50" s="4"/>
      <c r="AK50" s="38"/>
      <c r="AL50" s="4"/>
      <c r="AM50" s="61"/>
      <c r="AN50" s="61"/>
    </row>
    <row r="51" spans="1:40" ht="18.75" customHeight="1" x14ac:dyDescent="0.4">
      <c r="A51" s="243"/>
      <c r="B51" s="59" t="s">
        <v>21</v>
      </c>
      <c r="C51" s="118" t="e">
        <f t="shared" si="24"/>
        <v>#DIV/0!</v>
      </c>
      <c r="D51" s="114">
        <f>'2025年予実'!J9</f>
        <v>0</v>
      </c>
      <c r="E51" s="114">
        <f>'2025年予実'!M9</f>
        <v>0</v>
      </c>
      <c r="F51" s="114">
        <f>'2025年予実'!P9</f>
        <v>0</v>
      </c>
      <c r="G51" s="114">
        <f>'2025年予実'!S9</f>
        <v>0</v>
      </c>
      <c r="H51" s="114">
        <f>'2025年予実'!V9</f>
        <v>0</v>
      </c>
      <c r="I51" s="114">
        <f>'2025年予実'!Y9</f>
        <v>0</v>
      </c>
      <c r="J51" s="114">
        <f>'2025年予実'!AB9</f>
        <v>0</v>
      </c>
      <c r="K51" s="114">
        <f>'2025年予実'!AE9</f>
        <v>0</v>
      </c>
      <c r="L51" s="114">
        <f>'2025年予実'!AH9</f>
        <v>0</v>
      </c>
      <c r="M51" s="114">
        <f>'2025年予実'!AK9</f>
        <v>0</v>
      </c>
      <c r="N51" s="114">
        <f>'2025年予実'!AN9</f>
        <v>0</v>
      </c>
      <c r="O51" s="114">
        <f>'2025年予実'!AQ9</f>
        <v>0</v>
      </c>
      <c r="P51" s="114">
        <f t="shared" si="36"/>
        <v>0</v>
      </c>
      <c r="T51" s="40"/>
      <c r="U51" s="44"/>
      <c r="V51" s="4"/>
      <c r="W51" s="29"/>
      <c r="X51" s="61"/>
      <c r="Y51" s="61"/>
      <c r="Z51" s="61"/>
      <c r="AB51" s="110"/>
      <c r="AC51" s="4"/>
      <c r="AD51" s="38"/>
      <c r="AE51" s="4"/>
      <c r="AF51" s="61"/>
      <c r="AG51" s="61"/>
      <c r="AI51" s="110"/>
      <c r="AJ51" s="4"/>
      <c r="AK51" s="38"/>
      <c r="AL51" s="4"/>
      <c r="AM51" s="61"/>
      <c r="AN51" s="61"/>
    </row>
    <row r="52" spans="1:40" x14ac:dyDescent="0.4">
      <c r="A52" s="243"/>
      <c r="B52" s="59" t="s">
        <v>45</v>
      </c>
      <c r="C52" s="118" t="e">
        <f t="shared" si="24"/>
        <v>#DIV/0!</v>
      </c>
      <c r="D52" s="114">
        <f>'2025年予実'!J10</f>
        <v>0</v>
      </c>
      <c r="E52" s="114">
        <f>'2025年予実'!M10</f>
        <v>0</v>
      </c>
      <c r="F52" s="114">
        <f>'2025年予実'!P10</f>
        <v>0</v>
      </c>
      <c r="G52" s="114">
        <f>'2025年予実'!S10</f>
        <v>0</v>
      </c>
      <c r="H52" s="114">
        <f>'2025年予実'!V10</f>
        <v>0</v>
      </c>
      <c r="I52" s="114">
        <f>'2025年予実'!Y10</f>
        <v>0</v>
      </c>
      <c r="J52" s="114">
        <f>'2025年予実'!AB10</f>
        <v>0</v>
      </c>
      <c r="K52" s="114">
        <f>'2025年予実'!AE10</f>
        <v>0</v>
      </c>
      <c r="L52" s="114">
        <f>'2025年予実'!AH10</f>
        <v>0</v>
      </c>
      <c r="M52" s="114">
        <f>'2025年予実'!AK10</f>
        <v>0</v>
      </c>
      <c r="N52" s="114">
        <f>'2025年予実'!AN10</f>
        <v>0</v>
      </c>
      <c r="O52" s="114">
        <f>'2025年予実'!AQ10</f>
        <v>0</v>
      </c>
      <c r="P52" s="114">
        <f t="shared" si="36"/>
        <v>0</v>
      </c>
      <c r="T52" s="40"/>
      <c r="U52" s="44"/>
      <c r="V52" s="4"/>
      <c r="W52" s="38"/>
      <c r="X52" s="4"/>
      <c r="Y52" s="61"/>
      <c r="Z52" s="61"/>
      <c r="AB52" s="110"/>
      <c r="AC52" s="4"/>
      <c r="AD52" s="38"/>
      <c r="AE52" s="4"/>
      <c r="AF52" s="61"/>
      <c r="AG52" s="61"/>
      <c r="AI52" s="110"/>
      <c r="AJ52" s="4"/>
      <c r="AK52" s="38"/>
      <c r="AL52" s="4"/>
      <c r="AM52" s="61"/>
      <c r="AN52" s="61"/>
    </row>
    <row r="53" spans="1:40" x14ac:dyDescent="0.4">
      <c r="A53" s="243"/>
      <c r="B53" s="59" t="s">
        <v>28</v>
      </c>
      <c r="C53" s="118" t="e">
        <f t="shared" si="24"/>
        <v>#DIV/0!</v>
      </c>
      <c r="D53" s="114">
        <f>'2025年予実'!J11</f>
        <v>0</v>
      </c>
      <c r="E53" s="114">
        <f>'2025年予実'!M11</f>
        <v>0</v>
      </c>
      <c r="F53" s="114">
        <f>'2025年予実'!P11</f>
        <v>0</v>
      </c>
      <c r="G53" s="114">
        <f>'2025年予実'!S11</f>
        <v>0</v>
      </c>
      <c r="H53" s="114">
        <f>'2025年予実'!V11</f>
        <v>0</v>
      </c>
      <c r="I53" s="114">
        <f>'2025年予実'!Y11</f>
        <v>0</v>
      </c>
      <c r="J53" s="114">
        <f>'2025年予実'!AB11</f>
        <v>0</v>
      </c>
      <c r="K53" s="114">
        <f>'2025年予実'!AE11</f>
        <v>0</v>
      </c>
      <c r="L53" s="114">
        <f>'2025年予実'!AH11</f>
        <v>0</v>
      </c>
      <c r="M53" s="114">
        <f>'2025年予実'!AK11</f>
        <v>0</v>
      </c>
      <c r="N53" s="114">
        <f>'2025年予実'!AN11</f>
        <v>0</v>
      </c>
      <c r="O53" s="114">
        <f>'2025年予実'!AQ11</f>
        <v>0</v>
      </c>
      <c r="P53" s="114">
        <f t="shared" si="36"/>
        <v>0</v>
      </c>
      <c r="T53" s="40"/>
      <c r="U53" s="44"/>
      <c r="V53" s="4"/>
      <c r="W53" s="38"/>
      <c r="X53" s="61"/>
      <c r="Y53" s="61"/>
      <c r="Z53" s="4"/>
      <c r="AB53" s="110"/>
      <c r="AC53" s="4"/>
      <c r="AD53" s="38"/>
      <c r="AE53" s="4"/>
      <c r="AF53" s="61"/>
      <c r="AG53" s="61"/>
      <c r="AI53" s="110"/>
      <c r="AJ53" s="4"/>
      <c r="AK53" s="38"/>
      <c r="AL53" s="4"/>
      <c r="AM53" s="61"/>
      <c r="AN53" s="61"/>
    </row>
    <row r="54" spans="1:40" x14ac:dyDescent="0.4">
      <c r="A54" s="243"/>
      <c r="B54" s="59" t="s">
        <v>46</v>
      </c>
      <c r="C54" s="118" t="e">
        <f t="shared" si="24"/>
        <v>#DIV/0!</v>
      </c>
      <c r="D54" s="114">
        <f>'2025年予実'!J12</f>
        <v>0</v>
      </c>
      <c r="E54" s="114">
        <f>'2025年予実'!M12</f>
        <v>0</v>
      </c>
      <c r="F54" s="114">
        <f>'2025年予実'!P12</f>
        <v>0</v>
      </c>
      <c r="G54" s="114">
        <f>'2025年予実'!S12</f>
        <v>0</v>
      </c>
      <c r="H54" s="114">
        <f>'2025年予実'!V12</f>
        <v>0</v>
      </c>
      <c r="I54" s="114">
        <f>'2025年予実'!Y12</f>
        <v>0</v>
      </c>
      <c r="J54" s="114">
        <f>'2025年予実'!AB12</f>
        <v>0</v>
      </c>
      <c r="K54" s="114">
        <f>'2025年予実'!AE12</f>
        <v>0</v>
      </c>
      <c r="L54" s="114">
        <f>'2025年予実'!AH12</f>
        <v>0</v>
      </c>
      <c r="M54" s="114">
        <f>'2025年予実'!AK12</f>
        <v>0</v>
      </c>
      <c r="N54" s="114">
        <f>'2025年予実'!AN12</f>
        <v>0</v>
      </c>
      <c r="O54" s="114">
        <f>'2025年予実'!AQ12</f>
        <v>0</v>
      </c>
      <c r="P54" s="114">
        <f t="shared" si="36"/>
        <v>0</v>
      </c>
      <c r="T54" s="40"/>
      <c r="U54" s="44"/>
      <c r="V54" s="4"/>
      <c r="W54" s="38"/>
      <c r="X54" s="4"/>
      <c r="Y54" s="61"/>
      <c r="Z54" s="61"/>
      <c r="AB54" s="110"/>
      <c r="AC54" s="4"/>
      <c r="AD54" s="38"/>
      <c r="AE54" s="4"/>
      <c r="AF54" s="61"/>
      <c r="AG54" s="61"/>
      <c r="AI54" s="110"/>
      <c r="AJ54" s="4"/>
      <c r="AK54" s="38"/>
      <c r="AL54" s="4"/>
      <c r="AM54" s="61"/>
      <c r="AN54" s="61"/>
    </row>
    <row r="55" spans="1:40" x14ac:dyDescent="0.4">
      <c r="A55" s="243"/>
      <c r="B55" s="59" t="s">
        <v>81</v>
      </c>
      <c r="C55" s="118" t="e">
        <f t="shared" si="24"/>
        <v>#DIV/0!</v>
      </c>
      <c r="D55" s="114">
        <f>'2025年予実'!J13</f>
        <v>0</v>
      </c>
      <c r="E55" s="114">
        <f>'2025年予実'!M13</f>
        <v>0</v>
      </c>
      <c r="F55" s="114">
        <f>'2025年予実'!P13</f>
        <v>0</v>
      </c>
      <c r="G55" s="114">
        <f>'2025年予実'!S13</f>
        <v>0</v>
      </c>
      <c r="H55" s="114">
        <f>'2025年予実'!V13</f>
        <v>0</v>
      </c>
      <c r="I55" s="114">
        <f>'2025年予実'!Y13</f>
        <v>0</v>
      </c>
      <c r="J55" s="114">
        <f>'2025年予実'!AB13</f>
        <v>0</v>
      </c>
      <c r="K55" s="114">
        <f>'2025年予実'!AE13</f>
        <v>0</v>
      </c>
      <c r="L55" s="114">
        <f>'2025年予実'!AH13</f>
        <v>0</v>
      </c>
      <c r="M55" s="114">
        <f>'2025年予実'!AK13</f>
        <v>0</v>
      </c>
      <c r="N55" s="114">
        <f>'2025年予実'!AN13</f>
        <v>0</v>
      </c>
      <c r="O55" s="114">
        <f>'2025年予実'!AQ13</f>
        <v>0</v>
      </c>
      <c r="P55" s="114">
        <f t="shared" si="36"/>
        <v>0</v>
      </c>
      <c r="T55" s="40"/>
      <c r="U55" s="44"/>
      <c r="V55" s="4"/>
      <c r="W55" s="29"/>
      <c r="X55" s="4"/>
      <c r="Y55" s="61"/>
      <c r="Z55" s="61"/>
      <c r="AB55" s="110"/>
      <c r="AC55" s="4"/>
      <c r="AD55" s="38"/>
      <c r="AE55" s="4"/>
      <c r="AF55" s="61"/>
      <c r="AG55" s="61"/>
      <c r="AI55" s="110"/>
      <c r="AJ55" s="4"/>
      <c r="AK55" s="38"/>
      <c r="AL55" s="4"/>
      <c r="AM55" s="61"/>
      <c r="AN55" s="61"/>
    </row>
    <row r="56" spans="1:40" x14ac:dyDescent="0.4">
      <c r="A56" s="243"/>
      <c r="B56" s="59" t="s">
        <v>85</v>
      </c>
      <c r="C56" s="118" t="e">
        <f t="shared" si="24"/>
        <v>#DIV/0!</v>
      </c>
      <c r="D56" s="114">
        <f>'2025年予実'!J14</f>
        <v>0</v>
      </c>
      <c r="E56" s="114">
        <f>'2025年予実'!M14</f>
        <v>0</v>
      </c>
      <c r="F56" s="114">
        <f>'2025年予実'!P14</f>
        <v>0</v>
      </c>
      <c r="G56" s="114">
        <f>'2025年予実'!S14</f>
        <v>0</v>
      </c>
      <c r="H56" s="114">
        <f>'2025年予実'!V14</f>
        <v>0</v>
      </c>
      <c r="I56" s="114">
        <f>'2025年予実'!Y14</f>
        <v>0</v>
      </c>
      <c r="J56" s="114">
        <f>'2025年予実'!AB14</f>
        <v>0</v>
      </c>
      <c r="K56" s="114">
        <f>'2025年予実'!AE14</f>
        <v>0</v>
      </c>
      <c r="L56" s="114">
        <f>'2025年予実'!AH14</f>
        <v>0</v>
      </c>
      <c r="M56" s="114">
        <f>'2025年予実'!AK14</f>
        <v>0</v>
      </c>
      <c r="N56" s="114">
        <f>'2025年予実'!AN14</f>
        <v>0</v>
      </c>
      <c r="O56" s="114">
        <f>'2025年予実'!AQ14</f>
        <v>0</v>
      </c>
      <c r="P56" s="114">
        <f t="shared" si="36"/>
        <v>0</v>
      </c>
      <c r="T56" s="40"/>
      <c r="U56" s="44"/>
      <c r="V56" s="4"/>
      <c r="W56" s="38"/>
      <c r="X56" s="44"/>
      <c r="Y56" s="61"/>
      <c r="Z56" s="61"/>
      <c r="AB56" s="110"/>
      <c r="AC56" s="4"/>
      <c r="AD56" s="38"/>
      <c r="AE56" s="4"/>
      <c r="AF56" s="61"/>
      <c r="AG56" s="61"/>
      <c r="AI56" s="110"/>
      <c r="AJ56" s="4"/>
      <c r="AK56" s="38"/>
      <c r="AL56" s="4"/>
      <c r="AM56" s="61"/>
      <c r="AN56" s="61"/>
    </row>
    <row r="57" spans="1:40" x14ac:dyDescent="0.4">
      <c r="A57" s="243"/>
      <c r="B57" s="54" t="s">
        <v>43</v>
      </c>
      <c r="C57" s="121" t="e">
        <f t="shared" si="24"/>
        <v>#DIV/0!</v>
      </c>
      <c r="D57" s="115">
        <f>'2025年予実'!J15</f>
        <v>0</v>
      </c>
      <c r="E57" s="115">
        <f>'2025年予実'!M15</f>
        <v>0</v>
      </c>
      <c r="F57" s="115">
        <f>'2025年予実'!P15</f>
        <v>0</v>
      </c>
      <c r="G57" s="115">
        <f>'2025年予実'!S15</f>
        <v>0</v>
      </c>
      <c r="H57" s="115">
        <f>'2025年予実'!V15</f>
        <v>0</v>
      </c>
      <c r="I57" s="115">
        <f>'2025年予実'!Y15</f>
        <v>0</v>
      </c>
      <c r="J57" s="115">
        <f>'2025年予実'!AB15</f>
        <v>0</v>
      </c>
      <c r="K57" s="115">
        <f>'2025年予実'!AE15</f>
        <v>0</v>
      </c>
      <c r="L57" s="115">
        <f>'2025年予実'!AH15</f>
        <v>0</v>
      </c>
      <c r="M57" s="115">
        <f>'2025年予実'!AK15</f>
        <v>0</v>
      </c>
      <c r="N57" s="115">
        <f>'2025年予実'!AN15</f>
        <v>0</v>
      </c>
      <c r="O57" s="115">
        <f>'2025年予実'!AQ15</f>
        <v>0</v>
      </c>
      <c r="P57" s="115">
        <f t="shared" si="36"/>
        <v>0</v>
      </c>
      <c r="T57" s="40"/>
      <c r="U57" s="44"/>
      <c r="V57" s="4"/>
      <c r="W57" s="38"/>
      <c r="X57" s="44"/>
      <c r="Z57" s="4"/>
      <c r="AB57" s="110"/>
      <c r="AC57" s="4"/>
      <c r="AD57" s="38"/>
      <c r="AE57" s="4"/>
      <c r="AF57" s="61"/>
      <c r="AG57" s="61"/>
      <c r="AI57" s="110"/>
      <c r="AJ57" s="4"/>
      <c r="AK57" s="38"/>
      <c r="AL57" s="4"/>
      <c r="AM57" s="61"/>
      <c r="AN57" s="61"/>
    </row>
    <row r="58" spans="1:40" x14ac:dyDescent="0.4">
      <c r="A58" s="242" t="s">
        <v>35</v>
      </c>
      <c r="B58" s="58" t="s">
        <v>86</v>
      </c>
      <c r="C58" s="122" t="e">
        <f t="shared" si="24"/>
        <v>#DIV/0!</v>
      </c>
      <c r="D58" s="112">
        <f>'2025年予実'!J16</f>
        <v>0</v>
      </c>
      <c r="E58" s="112">
        <f>'2025年予実'!M16</f>
        <v>0</v>
      </c>
      <c r="F58" s="112">
        <f>'2025年予実'!P16</f>
        <v>0</v>
      </c>
      <c r="G58" s="112">
        <f>'2025年予実'!S16</f>
        <v>0</v>
      </c>
      <c r="H58" s="112">
        <f>'2025年予実'!V16</f>
        <v>0</v>
      </c>
      <c r="I58" s="73">
        <f>'2025年予実'!Y16</f>
        <v>0</v>
      </c>
      <c r="J58" s="73">
        <f>'2025年予実'!AB16</f>
        <v>0</v>
      </c>
      <c r="K58" s="112">
        <f>'2025年予実'!AE16</f>
        <v>0</v>
      </c>
      <c r="L58" s="112">
        <f>'2025年予実'!AH16</f>
        <v>0</v>
      </c>
      <c r="M58" s="112">
        <f>'2025年予実'!AK16</f>
        <v>0</v>
      </c>
      <c r="N58" s="112">
        <f>'2025年予実'!AN16</f>
        <v>0</v>
      </c>
      <c r="O58" s="112">
        <f>'2025年予実'!AQ16</f>
        <v>0</v>
      </c>
      <c r="P58" s="112">
        <f t="shared" si="36"/>
        <v>0</v>
      </c>
      <c r="T58" s="110"/>
      <c r="U58" s="44"/>
      <c r="V58" s="4"/>
      <c r="W58" s="38"/>
      <c r="X58" s="4"/>
      <c r="Y58" s="61"/>
      <c r="Z58" s="61"/>
      <c r="AB58" s="110"/>
      <c r="AC58" s="4"/>
      <c r="AD58" s="38"/>
      <c r="AE58" s="4"/>
      <c r="AF58" s="61"/>
      <c r="AG58" s="61"/>
      <c r="AI58" s="110"/>
      <c r="AJ58" s="4"/>
      <c r="AK58" s="38"/>
      <c r="AL58" s="4"/>
      <c r="AM58" s="61"/>
      <c r="AN58" s="61"/>
    </row>
    <row r="59" spans="1:40" x14ac:dyDescent="0.4">
      <c r="A59" s="242"/>
      <c r="B59" s="58" t="s">
        <v>23</v>
      </c>
      <c r="C59" s="122" t="e">
        <f t="shared" si="24"/>
        <v>#DIV/0!</v>
      </c>
      <c r="D59" s="112">
        <f>'2025年予実'!J17</f>
        <v>0</v>
      </c>
      <c r="E59" s="112">
        <f>'2025年予実'!M17</f>
        <v>0</v>
      </c>
      <c r="F59" s="112">
        <f>'2025年予実'!P17</f>
        <v>0</v>
      </c>
      <c r="G59" s="112">
        <f>'2025年予実'!S17</f>
        <v>0</v>
      </c>
      <c r="H59" s="112">
        <f>'2025年予実'!V17</f>
        <v>0</v>
      </c>
      <c r="I59" s="73">
        <f>'2025年予実'!Y17</f>
        <v>0</v>
      </c>
      <c r="J59" s="73">
        <f>'2025年予実'!AB17</f>
        <v>0</v>
      </c>
      <c r="K59" s="112">
        <f>'2025年予実'!AE17</f>
        <v>0</v>
      </c>
      <c r="L59" s="112">
        <f>'2025年予実'!AH17</f>
        <v>0</v>
      </c>
      <c r="M59" s="112">
        <f>'2025年予実'!AK17</f>
        <v>0</v>
      </c>
      <c r="N59" s="112">
        <f>'2025年予実'!AN17</f>
        <v>0</v>
      </c>
      <c r="O59" s="112">
        <f>'2025年予実'!AQ17</f>
        <v>0</v>
      </c>
      <c r="P59" s="112">
        <f t="shared" si="36"/>
        <v>0</v>
      </c>
      <c r="T59" s="110"/>
      <c r="U59" s="44"/>
      <c r="V59" s="4"/>
      <c r="W59" s="38"/>
      <c r="X59" s="4"/>
      <c r="Y59" s="61"/>
      <c r="Z59" s="61"/>
      <c r="AB59" s="110"/>
      <c r="AC59" s="4"/>
      <c r="AD59" s="38"/>
      <c r="AE59" s="4"/>
      <c r="AF59" s="61"/>
      <c r="AG59" s="61"/>
      <c r="AI59" s="110"/>
      <c r="AJ59" s="4"/>
      <c r="AK59" s="38"/>
      <c r="AL59" s="4"/>
      <c r="AM59" s="61"/>
      <c r="AN59" s="61"/>
    </row>
    <row r="60" spans="1:40" x14ac:dyDescent="0.4">
      <c r="A60" s="242"/>
      <c r="B60" s="58" t="s">
        <v>56</v>
      </c>
      <c r="C60" s="122" t="e">
        <f t="shared" si="24"/>
        <v>#DIV/0!</v>
      </c>
      <c r="D60" s="112">
        <f>'2025年予実'!J18</f>
        <v>0</v>
      </c>
      <c r="E60" s="112">
        <f>'2025年予実'!M18</f>
        <v>0</v>
      </c>
      <c r="F60" s="112">
        <f>'2025年予実'!P18</f>
        <v>0</v>
      </c>
      <c r="G60" s="112">
        <f>'2025年予実'!S18</f>
        <v>0</v>
      </c>
      <c r="H60" s="112">
        <f>'2025年予実'!V18</f>
        <v>0</v>
      </c>
      <c r="I60" s="73">
        <f>'2025年予実'!Y18</f>
        <v>0</v>
      </c>
      <c r="J60" s="73">
        <f>'2025年予実'!AB18</f>
        <v>0</v>
      </c>
      <c r="K60" s="112">
        <f>'2025年予実'!AE18</f>
        <v>0</v>
      </c>
      <c r="L60" s="112">
        <f>'2025年予実'!AH18</f>
        <v>0</v>
      </c>
      <c r="M60" s="112">
        <f>'2025年予実'!AK18</f>
        <v>0</v>
      </c>
      <c r="N60" s="112">
        <f>'2025年予実'!AN18</f>
        <v>0</v>
      </c>
      <c r="O60" s="112">
        <f>'2025年予実'!AQ18</f>
        <v>0</v>
      </c>
      <c r="P60" s="112">
        <f t="shared" si="36"/>
        <v>0</v>
      </c>
      <c r="T60" s="110"/>
      <c r="U60" s="44"/>
      <c r="V60" s="4"/>
      <c r="W60" s="38"/>
      <c r="X60" s="61"/>
      <c r="Y60" s="61"/>
      <c r="Z60" s="61"/>
      <c r="AB60" s="110"/>
      <c r="AC60" s="4"/>
      <c r="AD60" s="38"/>
      <c r="AE60" s="4"/>
      <c r="AF60" s="61"/>
      <c r="AG60" s="61"/>
      <c r="AI60" s="110"/>
      <c r="AJ60" s="4"/>
      <c r="AK60" s="38"/>
      <c r="AL60" s="4"/>
      <c r="AM60" s="61"/>
      <c r="AN60" s="61"/>
    </row>
    <row r="61" spans="1:40" ht="19.5" thickBot="1" x14ac:dyDescent="0.45">
      <c r="A61" s="123" t="s">
        <v>134</v>
      </c>
      <c r="B61" s="123"/>
      <c r="C61" s="52" t="e">
        <f t="shared" si="24"/>
        <v>#DIV/0!</v>
      </c>
      <c r="D61" s="189">
        <f t="shared" ref="D61:P61" si="37">D38+D47+D57+D58+D59+D60</f>
        <v>0</v>
      </c>
      <c r="E61" s="189">
        <f t="shared" si="37"/>
        <v>0</v>
      </c>
      <c r="F61" s="189">
        <f t="shared" si="37"/>
        <v>0</v>
      </c>
      <c r="G61" s="189">
        <f t="shared" si="37"/>
        <v>0</v>
      </c>
      <c r="H61" s="189">
        <f t="shared" si="37"/>
        <v>0</v>
      </c>
      <c r="I61" s="189">
        <f t="shared" si="37"/>
        <v>0</v>
      </c>
      <c r="J61" s="189">
        <f t="shared" si="37"/>
        <v>0</v>
      </c>
      <c r="K61" s="189">
        <f t="shared" si="37"/>
        <v>0</v>
      </c>
      <c r="L61" s="189">
        <f t="shared" si="37"/>
        <v>0</v>
      </c>
      <c r="M61" s="189">
        <f t="shared" si="37"/>
        <v>0</v>
      </c>
      <c r="N61" s="189">
        <f t="shared" si="37"/>
        <v>0</v>
      </c>
      <c r="O61" s="189">
        <f t="shared" si="37"/>
        <v>0</v>
      </c>
      <c r="P61" s="94">
        <f t="shared" si="37"/>
        <v>0</v>
      </c>
      <c r="T61" s="110"/>
      <c r="U61" s="44"/>
      <c r="V61" s="4"/>
      <c r="W61" s="38"/>
      <c r="X61" s="61"/>
      <c r="Z61" s="61"/>
      <c r="AB61" s="110"/>
      <c r="AC61" s="4"/>
      <c r="AD61" s="38"/>
      <c r="AE61" s="4"/>
      <c r="AF61" s="61"/>
      <c r="AG61" s="61"/>
      <c r="AI61" s="110"/>
      <c r="AJ61" s="4"/>
      <c r="AK61" s="38"/>
      <c r="AL61" s="4"/>
      <c r="AM61" s="61"/>
      <c r="AN61" s="61"/>
    </row>
    <row r="62" spans="1:40" x14ac:dyDescent="0.4">
      <c r="A62" s="241" t="s">
        <v>41</v>
      </c>
      <c r="B62" s="104" t="s">
        <v>126</v>
      </c>
      <c r="C62" s="176" t="e">
        <f t="shared" si="24"/>
        <v>#DIV/0!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3"/>
      <c r="P62" s="177">
        <f t="shared" ref="P62:P66" si="38">SUM(D62:O62)</f>
        <v>0</v>
      </c>
      <c r="T62" s="110"/>
      <c r="U62" s="44"/>
      <c r="V62" s="4"/>
      <c r="W62" s="38"/>
      <c r="X62" s="61"/>
      <c r="Y62" s="61"/>
      <c r="Z62" s="61"/>
      <c r="AB62" s="110"/>
      <c r="AC62" s="4"/>
      <c r="AD62" s="38"/>
      <c r="AE62" s="4"/>
      <c r="AF62" s="61"/>
      <c r="AG62" s="61"/>
      <c r="AI62" s="110"/>
      <c r="AJ62" s="4"/>
      <c r="AK62" s="38"/>
      <c r="AL62" s="4"/>
      <c r="AM62" s="61"/>
      <c r="AN62" s="61"/>
    </row>
    <row r="63" spans="1:40" x14ac:dyDescent="0.4">
      <c r="A63" s="241"/>
      <c r="B63" s="104" t="s">
        <v>147</v>
      </c>
      <c r="C63" s="176" t="e">
        <f t="shared" si="24"/>
        <v>#DIV/0!</v>
      </c>
      <c r="D63" s="184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185"/>
      <c r="P63" s="177">
        <f t="shared" si="38"/>
        <v>0</v>
      </c>
      <c r="T63" s="40"/>
      <c r="U63" s="44"/>
      <c r="V63" s="4"/>
      <c r="W63" s="38"/>
      <c r="X63" s="4"/>
      <c r="Y63" s="61"/>
      <c r="Z63" s="61"/>
      <c r="AB63" s="110"/>
      <c r="AC63" s="4"/>
      <c r="AD63" s="38"/>
      <c r="AE63" s="4"/>
      <c r="AF63" s="61"/>
      <c r="AG63" s="61"/>
      <c r="AI63" s="110"/>
      <c r="AJ63" s="4"/>
      <c r="AK63" s="38"/>
      <c r="AL63" s="4"/>
      <c r="AM63" s="61"/>
      <c r="AN63" s="61"/>
    </row>
    <row r="64" spans="1:40" ht="19.5" thickBot="1" x14ac:dyDescent="0.45">
      <c r="A64" s="241"/>
      <c r="B64" s="96" t="s">
        <v>148</v>
      </c>
      <c r="C64" s="179" t="e">
        <f t="shared" si="24"/>
        <v>#DIV/0!</v>
      </c>
      <c r="D64" s="191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3"/>
      <c r="P64" s="180">
        <f t="shared" si="38"/>
        <v>0</v>
      </c>
      <c r="T64" s="110"/>
      <c r="U64" s="44"/>
      <c r="V64" s="4"/>
      <c r="W64" s="38"/>
      <c r="X64" s="4"/>
      <c r="Y64" s="61"/>
      <c r="Z64" s="61"/>
      <c r="AB64" s="110"/>
      <c r="AC64" s="4"/>
      <c r="AD64" s="38"/>
      <c r="AE64" s="4"/>
      <c r="AF64" s="61"/>
      <c r="AG64" s="61"/>
      <c r="AI64" s="110"/>
      <c r="AJ64" s="4"/>
      <c r="AK64" s="38"/>
      <c r="AL64" s="4"/>
      <c r="AM64" s="61"/>
      <c r="AN64" s="61"/>
    </row>
    <row r="65" spans="1:40" ht="19.5" customHeight="1" thickBot="1" x14ac:dyDescent="0.45">
      <c r="A65" s="238"/>
      <c r="B65" s="103" t="s">
        <v>116</v>
      </c>
      <c r="C65" s="133" t="e">
        <f t="shared" si="24"/>
        <v>#DIV/0!</v>
      </c>
      <c r="D65" s="190">
        <f>SUM(D62:D64)</f>
        <v>0</v>
      </c>
      <c r="E65" s="190">
        <f t="shared" ref="E65:J65" si="39">SUM(E62:E64)</f>
        <v>0</v>
      </c>
      <c r="F65" s="190">
        <f t="shared" si="39"/>
        <v>0</v>
      </c>
      <c r="G65" s="190">
        <f t="shared" si="39"/>
        <v>0</v>
      </c>
      <c r="H65" s="190">
        <f t="shared" si="39"/>
        <v>0</v>
      </c>
      <c r="I65" s="190">
        <f t="shared" si="39"/>
        <v>0</v>
      </c>
      <c r="J65" s="190">
        <f t="shared" si="39"/>
        <v>0</v>
      </c>
      <c r="K65" s="190">
        <f>SUM(K62:K64)</f>
        <v>0</v>
      </c>
      <c r="L65" s="190">
        <f>SUM(L62:L64)</f>
        <v>0</v>
      </c>
      <c r="M65" s="190">
        <f t="shared" ref="M65:O65" si="40">SUM(M62:M64)</f>
        <v>0</v>
      </c>
      <c r="N65" s="190">
        <f t="shared" si="40"/>
        <v>0</v>
      </c>
      <c r="O65" s="190">
        <f t="shared" si="40"/>
        <v>0</v>
      </c>
      <c r="P65" s="134">
        <f t="shared" si="38"/>
        <v>0</v>
      </c>
      <c r="T65" s="110"/>
      <c r="U65" s="44"/>
      <c r="V65" s="4"/>
      <c r="W65" s="38"/>
      <c r="X65" s="44"/>
      <c r="Y65" s="61"/>
      <c r="Z65" s="61"/>
      <c r="AB65" s="110"/>
      <c r="AC65" s="4"/>
      <c r="AD65" s="38"/>
      <c r="AE65" s="4"/>
      <c r="AF65" s="61"/>
      <c r="AG65" s="61"/>
      <c r="AI65" s="110"/>
      <c r="AJ65" s="4"/>
      <c r="AK65" s="38"/>
      <c r="AL65" s="4"/>
      <c r="AM65" s="61"/>
      <c r="AN65" s="61"/>
    </row>
    <row r="66" spans="1:40" ht="19.5" thickTop="1" x14ac:dyDescent="0.4">
      <c r="A66" s="101" t="s">
        <v>115</v>
      </c>
      <c r="B66" s="102"/>
      <c r="C66" s="117" t="e">
        <f t="shared" si="24"/>
        <v>#DIV/0!</v>
      </c>
      <c r="D66" s="92">
        <f t="shared" ref="D66:O66" si="41">D30-D61</f>
        <v>0</v>
      </c>
      <c r="E66" s="92">
        <f t="shared" si="41"/>
        <v>0</v>
      </c>
      <c r="F66" s="92">
        <f t="shared" si="41"/>
        <v>0</v>
      </c>
      <c r="G66" s="92">
        <f t="shared" si="41"/>
        <v>0</v>
      </c>
      <c r="H66" s="92">
        <f t="shared" si="41"/>
        <v>0</v>
      </c>
      <c r="I66" s="92">
        <f t="shared" si="41"/>
        <v>0</v>
      </c>
      <c r="J66" s="92">
        <f t="shared" si="41"/>
        <v>0</v>
      </c>
      <c r="K66" s="92">
        <f t="shared" si="41"/>
        <v>0</v>
      </c>
      <c r="L66" s="92">
        <f t="shared" si="41"/>
        <v>0</v>
      </c>
      <c r="M66" s="92">
        <f t="shared" si="41"/>
        <v>0</v>
      </c>
      <c r="N66" s="92">
        <f t="shared" si="41"/>
        <v>0</v>
      </c>
      <c r="O66" s="92">
        <f t="shared" si="41"/>
        <v>0</v>
      </c>
      <c r="P66" s="92">
        <f t="shared" si="38"/>
        <v>0</v>
      </c>
      <c r="T66" s="110"/>
      <c r="U66" s="44"/>
      <c r="V66" s="4"/>
      <c r="W66" s="38"/>
      <c r="X66" s="4"/>
      <c r="Y66" s="61"/>
      <c r="Z66" s="61"/>
      <c r="AB66" s="110"/>
      <c r="AC66" s="4"/>
      <c r="AD66" s="38"/>
      <c r="AE66" s="4"/>
      <c r="AF66" s="61"/>
      <c r="AG66" s="61"/>
      <c r="AI66" s="110"/>
      <c r="AJ66" s="4"/>
      <c r="AK66" s="38"/>
      <c r="AL66" s="4"/>
      <c r="AM66" s="61"/>
      <c r="AN66" s="61"/>
    </row>
    <row r="67" spans="1:40" x14ac:dyDescent="0.4">
      <c r="C67" s="163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T67" s="110"/>
      <c r="U67" s="44"/>
      <c r="V67" s="4"/>
      <c r="W67" s="38"/>
      <c r="X67" s="61"/>
      <c r="Y67" s="61"/>
      <c r="Z67" s="61"/>
      <c r="AB67" s="110"/>
      <c r="AC67" s="4"/>
      <c r="AD67" s="38"/>
      <c r="AE67" s="4"/>
      <c r="AF67" s="61"/>
      <c r="AG67" s="61"/>
      <c r="AI67" s="110"/>
      <c r="AJ67" s="4"/>
      <c r="AK67" s="38"/>
      <c r="AL67" s="4"/>
      <c r="AM67" s="61"/>
      <c r="AN67" s="61"/>
    </row>
    <row r="68" spans="1:40" x14ac:dyDescent="0.4">
      <c r="A68" t="s">
        <v>175</v>
      </c>
      <c r="T68" s="110"/>
      <c r="U68" s="44"/>
      <c r="V68" s="4"/>
      <c r="W68" s="38"/>
      <c r="X68" s="4"/>
      <c r="Y68" s="61"/>
      <c r="Z68" s="61"/>
      <c r="AB68" s="110"/>
      <c r="AC68" s="4"/>
      <c r="AD68" s="38"/>
      <c r="AE68" s="4"/>
      <c r="AF68" s="61"/>
      <c r="AG68" s="61"/>
      <c r="AI68" s="110"/>
      <c r="AJ68" s="4"/>
      <c r="AK68" s="38"/>
      <c r="AL68" s="4"/>
      <c r="AM68" s="61"/>
      <c r="AN68" s="61"/>
    </row>
    <row r="69" spans="1:40" ht="19.5" thickBot="1" x14ac:dyDescent="0.45">
      <c r="A69" s="239" t="s">
        <v>122</v>
      </c>
      <c r="B69" s="240"/>
      <c r="C69" s="107"/>
      <c r="D69" s="107" t="s">
        <v>68</v>
      </c>
      <c r="E69" s="107" t="s">
        <v>69</v>
      </c>
      <c r="F69" s="107" t="s">
        <v>70</v>
      </c>
      <c r="G69" s="107" t="s">
        <v>71</v>
      </c>
      <c r="H69" s="107" t="s">
        <v>72</v>
      </c>
      <c r="I69" s="107" t="s">
        <v>73</v>
      </c>
      <c r="J69" s="107" t="s">
        <v>74</v>
      </c>
      <c r="K69" s="107" t="s">
        <v>75</v>
      </c>
      <c r="L69" s="107" t="s">
        <v>76</v>
      </c>
      <c r="M69" s="107" t="s">
        <v>77</v>
      </c>
      <c r="N69" s="107" t="s">
        <v>78</v>
      </c>
      <c r="O69" s="107" t="s">
        <v>79</v>
      </c>
      <c r="P69" s="107" t="s">
        <v>87</v>
      </c>
      <c r="T69" s="110"/>
      <c r="U69" s="44"/>
      <c r="V69" s="4"/>
      <c r="W69" s="38"/>
      <c r="X69" s="61"/>
      <c r="Y69" s="61"/>
      <c r="Z69" s="61"/>
      <c r="AB69" s="110"/>
      <c r="AC69" s="4"/>
      <c r="AD69" s="38"/>
      <c r="AE69" s="4"/>
      <c r="AF69" s="61"/>
      <c r="AG69" s="61"/>
      <c r="AI69" s="110"/>
      <c r="AJ69" s="4"/>
      <c r="AK69" s="38"/>
      <c r="AL69" s="4"/>
      <c r="AM69" s="61"/>
      <c r="AN69" s="61"/>
    </row>
    <row r="70" spans="1:40" ht="19.5" thickTop="1" x14ac:dyDescent="0.4">
      <c r="A70" s="245" t="s">
        <v>29</v>
      </c>
      <c r="B70" s="246"/>
      <c r="C70" s="247"/>
      <c r="D70" s="92">
        <f t="shared" ref="D70:O70" si="42">D30</f>
        <v>0</v>
      </c>
      <c r="E70" s="92">
        <f t="shared" si="42"/>
        <v>0</v>
      </c>
      <c r="F70" s="92">
        <f t="shared" si="42"/>
        <v>0</v>
      </c>
      <c r="G70" s="92">
        <f t="shared" si="42"/>
        <v>0</v>
      </c>
      <c r="H70" s="92">
        <f t="shared" si="42"/>
        <v>0</v>
      </c>
      <c r="I70" s="92">
        <f t="shared" si="42"/>
        <v>0</v>
      </c>
      <c r="J70" s="92">
        <f t="shared" si="42"/>
        <v>0</v>
      </c>
      <c r="K70" s="92">
        <f t="shared" si="42"/>
        <v>0</v>
      </c>
      <c r="L70" s="92">
        <f t="shared" si="42"/>
        <v>0</v>
      </c>
      <c r="M70" s="92">
        <f t="shared" si="42"/>
        <v>0</v>
      </c>
      <c r="N70" s="92">
        <f t="shared" si="42"/>
        <v>0</v>
      </c>
      <c r="O70" s="92">
        <f t="shared" si="42"/>
        <v>0</v>
      </c>
      <c r="P70" s="92">
        <f>SUM(D70:O70)</f>
        <v>0</v>
      </c>
      <c r="R70" s="148" t="s">
        <v>121</v>
      </c>
      <c r="T70" s="110"/>
      <c r="U70" s="44"/>
      <c r="V70" s="4"/>
      <c r="W70" s="38"/>
      <c r="X70" s="61"/>
      <c r="Y70" s="61"/>
      <c r="Z70" s="61"/>
      <c r="AB70" s="110"/>
      <c r="AC70" s="4"/>
      <c r="AD70" s="38"/>
      <c r="AE70" s="4"/>
      <c r="AF70" s="61"/>
      <c r="AG70" s="61"/>
      <c r="AI70" s="110"/>
      <c r="AJ70" s="4"/>
      <c r="AK70" s="38"/>
      <c r="AL70" s="4"/>
      <c r="AM70" s="61"/>
      <c r="AN70" s="61"/>
    </row>
    <row r="71" spans="1:40" x14ac:dyDescent="0.4">
      <c r="A71" s="257" t="s">
        <v>117</v>
      </c>
      <c r="B71" s="258"/>
      <c r="C71" s="259"/>
      <c r="D71" s="93">
        <f t="shared" ref="D71:O71" si="43">D61</f>
        <v>0</v>
      </c>
      <c r="E71" s="93">
        <f t="shared" si="43"/>
        <v>0</v>
      </c>
      <c r="F71" s="93">
        <f t="shared" si="43"/>
        <v>0</v>
      </c>
      <c r="G71" s="93">
        <f t="shared" si="43"/>
        <v>0</v>
      </c>
      <c r="H71" s="93">
        <f t="shared" si="43"/>
        <v>0</v>
      </c>
      <c r="I71" s="93">
        <f t="shared" si="43"/>
        <v>0</v>
      </c>
      <c r="J71" s="93">
        <f t="shared" si="43"/>
        <v>0</v>
      </c>
      <c r="K71" s="93">
        <f t="shared" si="43"/>
        <v>0</v>
      </c>
      <c r="L71" s="93">
        <f t="shared" si="43"/>
        <v>0</v>
      </c>
      <c r="M71" s="93">
        <f t="shared" si="43"/>
        <v>0</v>
      </c>
      <c r="N71" s="93">
        <f t="shared" si="43"/>
        <v>0</v>
      </c>
      <c r="O71" s="93">
        <f t="shared" si="43"/>
        <v>0</v>
      </c>
      <c r="P71" s="93">
        <f>SUM(D71:O71)</f>
        <v>0</v>
      </c>
      <c r="R71" s="149" t="e">
        <f>1-(P71/P70)</f>
        <v>#DIV/0!</v>
      </c>
      <c r="T71" s="40"/>
      <c r="U71" s="44"/>
      <c r="V71" s="4"/>
      <c r="W71" s="38"/>
      <c r="X71" s="44"/>
      <c r="Y71" s="61"/>
      <c r="Z71" s="61"/>
      <c r="AB71" s="110"/>
      <c r="AC71" s="4"/>
      <c r="AD71" s="38"/>
      <c r="AE71" s="4"/>
      <c r="AF71" s="61"/>
      <c r="AG71" s="61"/>
      <c r="AI71" s="110"/>
      <c r="AJ71" s="4"/>
      <c r="AK71" s="38"/>
      <c r="AL71" s="4"/>
      <c r="AM71" s="61"/>
      <c r="AN71" s="61"/>
    </row>
    <row r="72" spans="1:40" x14ac:dyDescent="0.4">
      <c r="A72" s="254" t="s">
        <v>123</v>
      </c>
      <c r="B72" s="255"/>
      <c r="C72" s="256"/>
      <c r="D72" s="93">
        <f t="shared" ref="D72:O72" si="44">D65</f>
        <v>0</v>
      </c>
      <c r="E72" s="93">
        <f t="shared" si="44"/>
        <v>0</v>
      </c>
      <c r="F72" s="93">
        <f t="shared" si="44"/>
        <v>0</v>
      </c>
      <c r="G72" s="93">
        <f t="shared" si="44"/>
        <v>0</v>
      </c>
      <c r="H72" s="93">
        <f t="shared" si="44"/>
        <v>0</v>
      </c>
      <c r="I72" s="93">
        <f t="shared" si="44"/>
        <v>0</v>
      </c>
      <c r="J72" s="93">
        <f t="shared" si="44"/>
        <v>0</v>
      </c>
      <c r="K72" s="93">
        <f t="shared" si="44"/>
        <v>0</v>
      </c>
      <c r="L72" s="93">
        <f t="shared" si="44"/>
        <v>0</v>
      </c>
      <c r="M72" s="93">
        <f t="shared" si="44"/>
        <v>0</v>
      </c>
      <c r="N72" s="93">
        <f t="shared" si="44"/>
        <v>0</v>
      </c>
      <c r="O72" s="93">
        <f t="shared" si="44"/>
        <v>0</v>
      </c>
      <c r="P72" s="93">
        <f t="shared" ref="P72" si="45">SUM(D72:O72)</f>
        <v>0</v>
      </c>
      <c r="T72" s="40"/>
      <c r="U72" s="44"/>
      <c r="V72" s="4"/>
      <c r="W72" s="38"/>
      <c r="X72" s="61"/>
      <c r="Y72" s="61"/>
      <c r="Z72" s="61"/>
      <c r="AB72" s="110"/>
      <c r="AC72" s="4"/>
      <c r="AD72" s="38"/>
      <c r="AE72" s="4"/>
      <c r="AF72" s="61"/>
      <c r="AG72" s="61"/>
      <c r="AI72" s="110"/>
      <c r="AJ72" s="4"/>
      <c r="AK72" s="38"/>
      <c r="AL72" s="4"/>
      <c r="AM72" s="61"/>
      <c r="AN72" s="61"/>
    </row>
    <row r="73" spans="1:40" x14ac:dyDescent="0.4">
      <c r="A73" s="251" t="s">
        <v>124</v>
      </c>
      <c r="B73" s="252"/>
      <c r="C73" s="253"/>
      <c r="D73" s="93">
        <f t="shared" ref="D73" si="46">D70-D71-D72</f>
        <v>0</v>
      </c>
      <c r="E73" s="93">
        <f t="shared" ref="E73:J73" si="47">E70-E71-E72</f>
        <v>0</v>
      </c>
      <c r="F73" s="93">
        <f t="shared" si="47"/>
        <v>0</v>
      </c>
      <c r="G73" s="93">
        <f t="shared" si="47"/>
        <v>0</v>
      </c>
      <c r="H73" s="93">
        <f t="shared" si="47"/>
        <v>0</v>
      </c>
      <c r="I73" s="93">
        <f t="shared" si="47"/>
        <v>0</v>
      </c>
      <c r="J73" s="93">
        <f t="shared" si="47"/>
        <v>0</v>
      </c>
      <c r="K73" s="93">
        <f t="shared" ref="K73:O73" si="48">K70-K71-K72</f>
        <v>0</v>
      </c>
      <c r="L73" s="93">
        <f t="shared" si="48"/>
        <v>0</v>
      </c>
      <c r="M73" s="93">
        <f t="shared" si="48"/>
        <v>0</v>
      </c>
      <c r="N73" s="93">
        <f t="shared" si="48"/>
        <v>0</v>
      </c>
      <c r="O73" s="93">
        <f t="shared" si="48"/>
        <v>0</v>
      </c>
      <c r="P73" s="93">
        <f>SUM(D73:O73)</f>
        <v>0</v>
      </c>
      <c r="T73" s="110"/>
      <c r="U73" s="44"/>
      <c r="V73" s="4"/>
      <c r="W73" s="38"/>
      <c r="X73" s="4"/>
      <c r="Y73" s="61"/>
      <c r="Z73" s="61"/>
      <c r="AB73" s="110"/>
      <c r="AC73" s="4"/>
      <c r="AD73" s="38"/>
      <c r="AE73" s="4"/>
      <c r="AF73" s="61"/>
      <c r="AG73" s="61"/>
      <c r="AI73" s="110"/>
      <c r="AJ73" s="4"/>
      <c r="AK73" s="38"/>
      <c r="AL73" s="4"/>
      <c r="AM73" s="61"/>
      <c r="AN73" s="61"/>
    </row>
    <row r="74" spans="1:40" x14ac:dyDescent="0.4">
      <c r="A74" s="248" t="s">
        <v>115</v>
      </c>
      <c r="B74" s="249"/>
      <c r="C74" s="250"/>
      <c r="D74" s="93">
        <f t="shared" ref="D74" si="49">D70-D71</f>
        <v>0</v>
      </c>
      <c r="E74" s="93">
        <f t="shared" ref="E74:J74" si="50">E70-E71</f>
        <v>0</v>
      </c>
      <c r="F74" s="93">
        <f t="shared" si="50"/>
        <v>0</v>
      </c>
      <c r="G74" s="93">
        <f t="shared" si="50"/>
        <v>0</v>
      </c>
      <c r="H74" s="93">
        <f t="shared" si="50"/>
        <v>0</v>
      </c>
      <c r="I74" s="93">
        <f t="shared" si="50"/>
        <v>0</v>
      </c>
      <c r="J74" s="93">
        <f t="shared" si="50"/>
        <v>0</v>
      </c>
      <c r="K74" s="93">
        <f t="shared" ref="K74:O74" si="51">K70-K71</f>
        <v>0</v>
      </c>
      <c r="L74" s="93">
        <f t="shared" si="51"/>
        <v>0</v>
      </c>
      <c r="M74" s="93">
        <f t="shared" si="51"/>
        <v>0</v>
      </c>
      <c r="N74" s="93">
        <f t="shared" si="51"/>
        <v>0</v>
      </c>
      <c r="O74" s="93">
        <f t="shared" si="51"/>
        <v>0</v>
      </c>
      <c r="P74" s="93">
        <f t="shared" ref="P74" si="52">P70-P71</f>
        <v>0</v>
      </c>
      <c r="T74" s="40"/>
      <c r="U74" s="44"/>
      <c r="V74" s="4"/>
      <c r="W74" s="38"/>
      <c r="X74" s="61"/>
      <c r="Y74" s="61"/>
      <c r="Z74" s="72"/>
      <c r="AB74" s="110"/>
      <c r="AC74" s="4"/>
      <c r="AD74" s="38"/>
      <c r="AE74" s="4"/>
      <c r="AF74" s="61"/>
      <c r="AG74" s="61"/>
      <c r="AI74" s="110"/>
      <c r="AJ74" s="4"/>
      <c r="AK74" s="38"/>
      <c r="AL74" s="4"/>
      <c r="AM74" s="61"/>
      <c r="AN74" s="61"/>
    </row>
    <row r="75" spans="1:40" ht="19.5" customHeight="1" x14ac:dyDescent="0.4">
      <c r="A75" s="217" t="s">
        <v>61</v>
      </c>
      <c r="B75" s="218"/>
      <c r="C75" s="219"/>
      <c r="D75" s="93">
        <f>D74</f>
        <v>0</v>
      </c>
      <c r="E75" s="93">
        <f t="shared" ref="E75" si="53">D75+E74</f>
        <v>0</v>
      </c>
      <c r="F75" s="93">
        <f t="shared" ref="F75" si="54">E75+F74</f>
        <v>0</v>
      </c>
      <c r="G75" s="93">
        <f t="shared" ref="G75" si="55">F75+G74</f>
        <v>0</v>
      </c>
      <c r="H75" s="93">
        <f t="shared" ref="H75" si="56">G75+H74</f>
        <v>0</v>
      </c>
      <c r="I75" s="93">
        <f t="shared" ref="I75" si="57">H75+I74</f>
        <v>0</v>
      </c>
      <c r="J75" s="93">
        <f t="shared" ref="J75" si="58">I75+J74</f>
        <v>0</v>
      </c>
      <c r="K75" s="93">
        <f t="shared" ref="K75:O75" si="59">J75+K74</f>
        <v>0</v>
      </c>
      <c r="L75" s="93">
        <f t="shared" si="59"/>
        <v>0</v>
      </c>
      <c r="M75" s="93">
        <f t="shared" si="59"/>
        <v>0</v>
      </c>
      <c r="N75" s="93">
        <f t="shared" si="59"/>
        <v>0</v>
      </c>
      <c r="O75" s="93">
        <f t="shared" si="59"/>
        <v>0</v>
      </c>
      <c r="P75" s="194"/>
      <c r="T75" s="40"/>
      <c r="U75" s="44"/>
      <c r="V75" s="4"/>
      <c r="W75" s="38"/>
      <c r="X75" s="61"/>
      <c r="Y75" s="61"/>
      <c r="Z75" s="61"/>
      <c r="AB75" s="110"/>
      <c r="AC75" s="4"/>
      <c r="AD75" s="38"/>
      <c r="AE75" s="4"/>
      <c r="AF75" s="61"/>
      <c r="AG75" s="61"/>
      <c r="AI75" s="110"/>
      <c r="AJ75" s="4"/>
      <c r="AK75" s="38"/>
      <c r="AL75" s="4"/>
      <c r="AM75" s="61"/>
      <c r="AN75" s="61"/>
    </row>
    <row r="76" spans="1:40" ht="19.5" customHeight="1" x14ac:dyDescent="0.4">
      <c r="A76" s="164"/>
      <c r="B76" s="164"/>
      <c r="C76" s="164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T76" s="40"/>
      <c r="U76" s="44"/>
      <c r="V76" s="4"/>
      <c r="W76" s="38"/>
      <c r="X76" s="61"/>
      <c r="Y76" s="61"/>
      <c r="Z76" s="61"/>
      <c r="AB76" s="110"/>
      <c r="AC76" s="4"/>
      <c r="AD76" s="38"/>
      <c r="AE76" s="4"/>
      <c r="AF76" s="61"/>
      <c r="AG76" s="61"/>
      <c r="AI76" s="110"/>
      <c r="AJ76" s="4"/>
      <c r="AK76" s="38"/>
      <c r="AL76" s="4"/>
      <c r="AM76" s="61"/>
      <c r="AN76" s="61"/>
    </row>
    <row r="77" spans="1:40" x14ac:dyDescent="0.4">
      <c r="A77" t="s">
        <v>176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T77" s="40"/>
      <c r="U77" s="44"/>
      <c r="V77" s="4"/>
      <c r="W77" s="38"/>
      <c r="X77" s="4"/>
      <c r="Y77" s="61"/>
      <c r="Z77" s="61"/>
      <c r="AB77" s="110"/>
      <c r="AC77" s="4"/>
      <c r="AD77" s="38"/>
      <c r="AE77" s="4"/>
      <c r="AF77" s="61"/>
      <c r="AG77" s="61"/>
      <c r="AI77" s="110"/>
      <c r="AJ77" s="4"/>
      <c r="AK77" s="38"/>
      <c r="AL77" s="4"/>
      <c r="AM77" s="61"/>
      <c r="AN77" s="61"/>
    </row>
    <row r="78" spans="1:40" x14ac:dyDescent="0.4">
      <c r="A78" s="244" t="s">
        <v>29</v>
      </c>
      <c r="B78" s="125" t="s">
        <v>99</v>
      </c>
      <c r="C78" s="93">
        <f>P26+P27</f>
        <v>0</v>
      </c>
      <c r="D78" s="38">
        <f>C78/10000</f>
        <v>0</v>
      </c>
      <c r="T78" s="40"/>
      <c r="U78" s="44"/>
      <c r="V78" s="4"/>
      <c r="W78" s="38"/>
      <c r="X78" s="61"/>
      <c r="Y78" s="61"/>
      <c r="Z78" s="61"/>
      <c r="AB78" s="110"/>
      <c r="AC78" s="4"/>
      <c r="AD78" s="38"/>
      <c r="AE78" s="4"/>
      <c r="AF78" s="61"/>
      <c r="AG78" s="61"/>
      <c r="AI78" s="110"/>
      <c r="AJ78" s="4"/>
      <c r="AK78" s="38"/>
      <c r="AL78" s="4"/>
      <c r="AM78" s="61"/>
      <c r="AN78" s="61"/>
    </row>
    <row r="79" spans="1:40" x14ac:dyDescent="0.4">
      <c r="A79" s="244"/>
      <c r="B79" s="125" t="s">
        <v>30</v>
      </c>
      <c r="C79" s="93">
        <f>P28</f>
        <v>0</v>
      </c>
      <c r="D79" s="38">
        <f t="shared" ref="D79:D91" si="60">C79/10000</f>
        <v>0</v>
      </c>
      <c r="T79" s="40"/>
      <c r="U79" s="44"/>
      <c r="V79" s="4"/>
      <c r="W79" s="38"/>
      <c r="X79" s="44"/>
      <c r="Y79" s="61"/>
      <c r="Z79" s="61"/>
      <c r="AB79" s="110"/>
      <c r="AC79" s="4"/>
      <c r="AD79" s="38"/>
      <c r="AE79" s="4"/>
      <c r="AF79" s="61"/>
      <c r="AG79" s="61"/>
      <c r="AI79" s="110"/>
      <c r="AJ79" s="4"/>
      <c r="AK79" s="38"/>
      <c r="AL79" s="4"/>
      <c r="AM79" s="61"/>
      <c r="AN79" s="61"/>
    </row>
    <row r="80" spans="1:40" x14ac:dyDescent="0.4">
      <c r="A80" s="244"/>
      <c r="B80" s="125" t="s">
        <v>44</v>
      </c>
      <c r="C80" s="93">
        <v>0</v>
      </c>
      <c r="D80" s="38">
        <f t="shared" si="60"/>
        <v>0</v>
      </c>
      <c r="T80" s="40"/>
      <c r="U80" s="44"/>
      <c r="V80" s="4"/>
      <c r="W80" s="38"/>
      <c r="X80" s="44"/>
      <c r="Y80" s="61"/>
      <c r="Z80" s="61"/>
      <c r="AB80" s="110"/>
      <c r="AC80" s="4"/>
      <c r="AD80" s="38"/>
      <c r="AE80" s="4"/>
      <c r="AF80" s="61"/>
      <c r="AG80" s="61"/>
      <c r="AI80" s="110"/>
      <c r="AJ80" s="4"/>
      <c r="AK80" s="38"/>
      <c r="AL80" s="4"/>
      <c r="AM80" s="61"/>
      <c r="AN80" s="61"/>
    </row>
    <row r="81" spans="1:40" ht="19.5" customHeight="1" x14ac:dyDescent="0.4">
      <c r="A81" s="244"/>
      <c r="B81" s="125" t="s">
        <v>6</v>
      </c>
      <c r="C81" s="93">
        <f>P29</f>
        <v>0</v>
      </c>
      <c r="D81" s="38">
        <f t="shared" si="60"/>
        <v>0</v>
      </c>
      <c r="T81" s="40"/>
      <c r="U81" s="44"/>
      <c r="V81" s="4"/>
      <c r="W81" s="38"/>
      <c r="X81" s="44"/>
      <c r="Y81" s="61"/>
      <c r="Z81" s="61"/>
      <c r="AB81" s="110"/>
      <c r="AC81" s="4"/>
      <c r="AD81" s="38"/>
      <c r="AE81" s="4"/>
      <c r="AF81" s="61"/>
      <c r="AG81" s="61"/>
      <c r="AI81" s="110"/>
      <c r="AJ81" s="4"/>
      <c r="AK81" s="38"/>
      <c r="AL81" s="4"/>
      <c r="AM81" s="61"/>
      <c r="AN81" s="61"/>
    </row>
    <row r="82" spans="1:40" x14ac:dyDescent="0.4">
      <c r="A82" s="244"/>
      <c r="B82" s="125" t="s">
        <v>7</v>
      </c>
      <c r="C82" s="93">
        <f>SUM(C78:C81)</f>
        <v>0</v>
      </c>
      <c r="D82" s="38">
        <f t="shared" si="60"/>
        <v>0</v>
      </c>
      <c r="T82" s="40"/>
      <c r="U82" s="44"/>
      <c r="V82" s="4"/>
      <c r="W82" s="38"/>
      <c r="X82" s="44"/>
      <c r="Y82" s="61"/>
      <c r="Z82" s="61"/>
      <c r="AB82" s="110"/>
      <c r="AC82" s="4"/>
      <c r="AD82" s="38"/>
      <c r="AE82" s="4"/>
      <c r="AF82" s="61"/>
      <c r="AG82" s="61"/>
      <c r="AI82" s="110"/>
      <c r="AJ82" s="4"/>
      <c r="AK82" s="38"/>
      <c r="AL82" s="4"/>
      <c r="AM82" s="61"/>
      <c r="AN82" s="61"/>
    </row>
    <row r="83" spans="1:40" x14ac:dyDescent="0.4">
      <c r="A83" s="229" t="s">
        <v>34</v>
      </c>
      <c r="B83" s="126" t="s">
        <v>8</v>
      </c>
      <c r="C83" s="93">
        <f>P57</f>
        <v>0</v>
      </c>
      <c r="D83" s="38">
        <f t="shared" si="60"/>
        <v>0</v>
      </c>
      <c r="T83" s="40"/>
      <c r="U83" s="44"/>
      <c r="V83" s="4"/>
      <c r="W83" s="38"/>
      <c r="X83" s="44"/>
      <c r="Y83" s="61"/>
      <c r="Z83" s="61"/>
      <c r="AB83" s="110"/>
      <c r="AC83" s="4"/>
      <c r="AD83" s="38"/>
      <c r="AE83" s="4"/>
      <c r="AF83" s="61"/>
      <c r="AG83" s="61"/>
      <c r="AI83" s="109"/>
      <c r="AJ83" s="44"/>
      <c r="AK83" s="67"/>
      <c r="AL83" s="44"/>
      <c r="AM83" s="68"/>
      <c r="AN83" s="68"/>
    </row>
    <row r="84" spans="1:40" x14ac:dyDescent="0.4">
      <c r="A84" s="229"/>
      <c r="B84" s="126" t="s">
        <v>42</v>
      </c>
      <c r="C84" s="93">
        <f>P44</f>
        <v>0</v>
      </c>
      <c r="D84" s="38">
        <f t="shared" si="60"/>
        <v>0</v>
      </c>
      <c r="T84" s="40"/>
      <c r="U84" s="44"/>
      <c r="V84" s="4"/>
      <c r="W84" s="38"/>
      <c r="X84" s="61"/>
      <c r="Y84" s="61"/>
      <c r="Z84" s="61"/>
      <c r="AB84" s="110"/>
      <c r="AC84" s="4"/>
      <c r="AD84" s="38"/>
      <c r="AE84" s="4"/>
      <c r="AF84" s="61"/>
      <c r="AG84" s="61"/>
      <c r="AI84" s="110"/>
      <c r="AJ84" s="4"/>
      <c r="AK84" s="38"/>
      <c r="AL84" s="4"/>
      <c r="AM84" s="61"/>
      <c r="AN84" s="61"/>
    </row>
    <row r="85" spans="1:40" x14ac:dyDescent="0.4">
      <c r="A85" s="229"/>
      <c r="B85" s="126" t="s">
        <v>109</v>
      </c>
      <c r="C85" s="93">
        <f>P43+P58</f>
        <v>0</v>
      </c>
      <c r="D85" s="38">
        <f t="shared" si="60"/>
        <v>0</v>
      </c>
      <c r="T85" s="40"/>
      <c r="U85" s="44"/>
      <c r="V85" s="4"/>
      <c r="W85" s="38"/>
      <c r="X85" s="61"/>
      <c r="Y85" s="61"/>
      <c r="Z85" s="61"/>
      <c r="AB85" s="110"/>
      <c r="AC85" s="4"/>
      <c r="AD85" s="38"/>
      <c r="AE85" s="4"/>
      <c r="AF85" s="61"/>
      <c r="AG85" s="61"/>
      <c r="AI85" s="110"/>
      <c r="AJ85" s="4"/>
      <c r="AK85" s="38"/>
      <c r="AL85" s="4"/>
      <c r="AM85" s="61"/>
      <c r="AN85" s="61"/>
    </row>
    <row r="86" spans="1:40" x14ac:dyDescent="0.4">
      <c r="A86" s="229"/>
      <c r="B86" s="126" t="s">
        <v>9</v>
      </c>
      <c r="C86" s="93">
        <f>P59</f>
        <v>0</v>
      </c>
      <c r="D86" s="38">
        <f t="shared" si="60"/>
        <v>0</v>
      </c>
      <c r="T86" s="40"/>
      <c r="U86" s="44"/>
      <c r="V86" s="4"/>
      <c r="W86" s="38"/>
      <c r="X86" s="61"/>
      <c r="Y86" s="61"/>
      <c r="Z86" s="61"/>
      <c r="AB86" s="110"/>
      <c r="AC86" s="4"/>
      <c r="AD86" s="38"/>
      <c r="AE86" s="4"/>
      <c r="AF86" s="61"/>
      <c r="AG86" s="61"/>
      <c r="AI86" s="110"/>
      <c r="AJ86" s="4"/>
      <c r="AK86" s="38"/>
      <c r="AL86" s="4"/>
      <c r="AM86" s="61"/>
      <c r="AN86" s="61"/>
    </row>
    <row r="87" spans="1:40" x14ac:dyDescent="0.4">
      <c r="A87" s="229"/>
      <c r="B87" s="126" t="s">
        <v>11</v>
      </c>
      <c r="C87" s="93">
        <f>P34+P60</f>
        <v>0</v>
      </c>
      <c r="D87" s="38">
        <f t="shared" si="60"/>
        <v>0</v>
      </c>
      <c r="T87" s="40"/>
      <c r="U87" s="44"/>
      <c r="V87" s="4"/>
      <c r="W87" s="38"/>
      <c r="X87" s="4"/>
      <c r="Y87" s="61"/>
      <c r="Z87" s="61"/>
      <c r="AB87" s="110"/>
      <c r="AC87" s="4"/>
      <c r="AD87" s="38"/>
      <c r="AE87" s="4"/>
      <c r="AF87" s="61"/>
      <c r="AG87" s="61"/>
      <c r="AI87" s="110"/>
      <c r="AJ87" s="4"/>
      <c r="AK87" s="38"/>
      <c r="AL87" s="4"/>
      <c r="AM87" s="61"/>
      <c r="AN87" s="61"/>
    </row>
    <row r="88" spans="1:40" ht="18.75" customHeight="1" x14ac:dyDescent="0.4">
      <c r="A88" s="229"/>
      <c r="B88" s="126" t="s">
        <v>12</v>
      </c>
      <c r="C88" s="93">
        <v>0</v>
      </c>
      <c r="D88" s="38">
        <f t="shared" si="60"/>
        <v>0</v>
      </c>
      <c r="T88" s="40"/>
      <c r="U88" s="44"/>
      <c r="V88" s="4"/>
      <c r="W88" s="38"/>
      <c r="X88" s="61"/>
      <c r="Y88" s="61"/>
      <c r="Z88" s="61"/>
      <c r="AB88" s="110"/>
      <c r="AC88" s="4"/>
      <c r="AD88" s="38"/>
      <c r="AE88" s="4"/>
      <c r="AF88" s="4"/>
      <c r="AG88" s="61"/>
      <c r="AI88" s="110"/>
      <c r="AJ88" s="4"/>
      <c r="AK88" s="38"/>
      <c r="AL88" s="4"/>
      <c r="AM88" s="61"/>
      <c r="AN88" s="61"/>
    </row>
    <row r="89" spans="1:40" x14ac:dyDescent="0.4">
      <c r="A89" s="229"/>
      <c r="B89" s="126" t="s">
        <v>40</v>
      </c>
      <c r="C89" s="93">
        <f>P38-P34</f>
        <v>0</v>
      </c>
      <c r="D89" s="38">
        <f t="shared" si="60"/>
        <v>0</v>
      </c>
      <c r="T89" s="40"/>
      <c r="U89" s="44"/>
      <c r="V89" s="4"/>
      <c r="W89" s="38"/>
      <c r="X89" s="61"/>
      <c r="Y89" s="61"/>
      <c r="Z89" s="61"/>
      <c r="AB89" s="110"/>
      <c r="AC89" s="4"/>
      <c r="AD89" s="38"/>
      <c r="AE89" s="4"/>
      <c r="AF89" s="61"/>
      <c r="AG89" s="61"/>
      <c r="AI89" s="110"/>
      <c r="AJ89" s="4"/>
      <c r="AK89" s="38"/>
      <c r="AL89" s="4"/>
      <c r="AM89" s="61"/>
      <c r="AN89" s="61"/>
    </row>
    <row r="90" spans="1:40" x14ac:dyDescent="0.4">
      <c r="A90" s="229"/>
      <c r="B90" s="126" t="s">
        <v>10</v>
      </c>
      <c r="C90" s="93">
        <f>P47-P43-P44</f>
        <v>0</v>
      </c>
      <c r="D90" s="38">
        <f t="shared" si="60"/>
        <v>0</v>
      </c>
      <c r="T90" s="40"/>
      <c r="U90" s="44"/>
      <c r="V90" s="4"/>
      <c r="W90" s="38"/>
      <c r="X90" s="61"/>
      <c r="Y90" s="61"/>
      <c r="Z90" s="61"/>
      <c r="AB90" s="110"/>
      <c r="AC90" s="4"/>
      <c r="AD90" s="38"/>
      <c r="AE90" s="4"/>
      <c r="AF90" s="61"/>
      <c r="AG90" s="61"/>
      <c r="AI90" s="110"/>
      <c r="AJ90" s="4"/>
      <c r="AK90" s="38"/>
      <c r="AL90" s="4"/>
      <c r="AM90" s="61"/>
      <c r="AN90" s="61"/>
    </row>
    <row r="91" spans="1:40" x14ac:dyDescent="0.4">
      <c r="A91" s="229"/>
      <c r="B91" s="126" t="s">
        <v>13</v>
      </c>
      <c r="C91" s="93">
        <f>SUM(C83:C90)</f>
        <v>0</v>
      </c>
      <c r="D91" s="38">
        <f t="shared" si="60"/>
        <v>0</v>
      </c>
      <c r="T91" s="40"/>
      <c r="U91" s="44"/>
      <c r="V91" s="4"/>
      <c r="W91" s="38"/>
      <c r="X91" s="61"/>
      <c r="Y91" s="61"/>
      <c r="Z91" s="61"/>
      <c r="AB91" s="110"/>
      <c r="AC91" s="4"/>
      <c r="AD91" s="38"/>
      <c r="AE91" s="4"/>
      <c r="AF91" s="61"/>
      <c r="AG91" s="61"/>
      <c r="AI91" s="110"/>
      <c r="AJ91" s="4"/>
      <c r="AK91" s="38"/>
      <c r="AL91" s="4"/>
      <c r="AM91" s="61"/>
      <c r="AN91" s="61"/>
    </row>
    <row r="92" spans="1:40" x14ac:dyDescent="0.4">
      <c r="T92" s="40"/>
      <c r="U92" s="44"/>
      <c r="V92" s="4"/>
      <c r="W92" s="38"/>
      <c r="X92" s="61"/>
      <c r="Y92" s="61"/>
      <c r="Z92" s="61"/>
      <c r="AB92" s="110"/>
      <c r="AC92" s="4"/>
      <c r="AD92" s="38"/>
      <c r="AE92" s="4"/>
      <c r="AF92" s="61"/>
      <c r="AG92" s="61"/>
      <c r="AI92" s="110"/>
      <c r="AJ92" s="4"/>
      <c r="AK92" s="38"/>
      <c r="AL92" s="4"/>
      <c r="AM92" s="61"/>
      <c r="AN92" s="61"/>
    </row>
    <row r="93" spans="1:40" x14ac:dyDescent="0.4">
      <c r="T93" s="40"/>
      <c r="U93" s="44"/>
      <c r="V93" s="4"/>
      <c r="W93" s="38"/>
      <c r="X93" s="4"/>
      <c r="Y93" s="61"/>
      <c r="Z93" s="106"/>
      <c r="AB93" s="110"/>
      <c r="AC93" s="4"/>
      <c r="AD93" s="38"/>
      <c r="AE93" s="4"/>
      <c r="AF93" s="61"/>
      <c r="AG93" s="61"/>
      <c r="AI93" s="110"/>
      <c r="AJ93" s="4"/>
      <c r="AK93" s="38"/>
      <c r="AL93" s="4"/>
      <c r="AM93" s="61"/>
      <c r="AN93" s="61"/>
    </row>
    <row r="94" spans="1:40" ht="19.5" customHeight="1" x14ac:dyDescent="0.4">
      <c r="T94" s="40"/>
      <c r="U94" s="44"/>
      <c r="V94" s="4"/>
      <c r="W94" s="38"/>
      <c r="X94" s="4"/>
      <c r="Y94" s="61"/>
      <c r="Z94" s="106"/>
      <c r="AB94" s="110"/>
      <c r="AC94" s="4"/>
      <c r="AD94" s="38"/>
      <c r="AE94" s="4"/>
      <c r="AF94" s="61"/>
      <c r="AG94" s="61"/>
      <c r="AI94" s="110"/>
      <c r="AJ94" s="4"/>
      <c r="AK94" s="38"/>
      <c r="AL94" s="4"/>
      <c r="AM94" s="61"/>
      <c r="AN94" s="61"/>
    </row>
    <row r="95" spans="1:40" x14ac:dyDescent="0.4">
      <c r="T95" s="40"/>
      <c r="U95" s="44"/>
      <c r="V95" s="4"/>
      <c r="W95" s="38"/>
      <c r="X95" s="4"/>
      <c r="Y95" s="61"/>
      <c r="Z95" s="106"/>
      <c r="AB95" s="110"/>
      <c r="AC95" s="4"/>
      <c r="AD95" s="38"/>
      <c r="AE95" s="4"/>
      <c r="AF95" s="61"/>
      <c r="AG95" s="61"/>
      <c r="AI95" s="110"/>
      <c r="AJ95" s="4"/>
      <c r="AK95" s="38"/>
      <c r="AL95" s="4"/>
      <c r="AM95" s="61"/>
      <c r="AN95" s="61"/>
    </row>
    <row r="96" spans="1:40" x14ac:dyDescent="0.4">
      <c r="T96" s="40"/>
      <c r="U96" s="44"/>
      <c r="V96" s="4"/>
      <c r="W96" s="38"/>
      <c r="X96" s="4"/>
      <c r="Y96" s="61"/>
      <c r="Z96" s="106"/>
      <c r="AB96" s="110"/>
      <c r="AC96" s="4"/>
      <c r="AD96" s="38"/>
      <c r="AE96" s="4"/>
      <c r="AF96" s="61"/>
      <c r="AG96" s="61"/>
      <c r="AI96" s="110"/>
      <c r="AJ96" s="4"/>
      <c r="AK96" s="38"/>
      <c r="AL96" s="4"/>
      <c r="AM96" s="61"/>
      <c r="AN96" s="61"/>
    </row>
    <row r="97" spans="20:40" x14ac:dyDescent="0.4">
      <c r="T97" s="40"/>
      <c r="U97" s="44"/>
      <c r="V97" s="4"/>
      <c r="W97" s="38"/>
      <c r="X97" s="4"/>
      <c r="Y97" s="61"/>
      <c r="Z97" s="106"/>
      <c r="AB97" s="110"/>
      <c r="AC97" s="4"/>
      <c r="AD97" s="38"/>
      <c r="AE97" s="4"/>
      <c r="AF97" s="61"/>
      <c r="AG97" s="61"/>
      <c r="AI97" s="110"/>
      <c r="AJ97" s="4"/>
      <c r="AK97" s="38"/>
      <c r="AL97" s="4"/>
      <c r="AM97" s="61"/>
      <c r="AN97" s="61"/>
    </row>
    <row r="98" spans="20:40" x14ac:dyDescent="0.4">
      <c r="T98" s="40"/>
      <c r="U98" s="44"/>
      <c r="V98" s="4"/>
      <c r="W98" s="38"/>
      <c r="X98" s="4"/>
      <c r="Y98" s="61"/>
      <c r="Z98" s="106"/>
      <c r="AB98" s="110"/>
      <c r="AC98" s="4"/>
      <c r="AD98" s="38"/>
      <c r="AE98" s="4"/>
      <c r="AF98" s="61"/>
      <c r="AG98" s="61"/>
      <c r="AI98" s="110"/>
      <c r="AJ98" s="4"/>
      <c r="AK98" s="38"/>
      <c r="AL98" s="4"/>
      <c r="AM98" s="61"/>
      <c r="AN98" s="61"/>
    </row>
    <row r="99" spans="20:40" ht="19.5" customHeight="1" x14ac:dyDescent="0.4">
      <c r="T99" s="40"/>
      <c r="U99" s="44"/>
      <c r="V99" s="4"/>
      <c r="W99" s="38"/>
      <c r="X99" s="4"/>
      <c r="Y99" s="61"/>
      <c r="Z99" s="106"/>
      <c r="AB99" s="110"/>
      <c r="AC99" s="4"/>
      <c r="AD99" s="38"/>
      <c r="AE99" s="4"/>
      <c r="AF99" s="61"/>
      <c r="AG99" s="61"/>
      <c r="AI99" s="110"/>
      <c r="AJ99" s="4"/>
      <c r="AK99" s="38"/>
      <c r="AL99" s="4"/>
      <c r="AM99" s="61"/>
      <c r="AN99" s="61"/>
    </row>
    <row r="100" spans="20:40" x14ac:dyDescent="0.4">
      <c r="T100" s="40"/>
      <c r="U100" s="44"/>
      <c r="V100" s="4"/>
      <c r="W100" s="38"/>
      <c r="X100" s="4"/>
      <c r="Y100" s="61"/>
      <c r="Z100" s="106"/>
      <c r="AB100" s="110"/>
      <c r="AC100" s="4"/>
      <c r="AD100" s="38"/>
      <c r="AE100" s="4"/>
      <c r="AF100" s="61"/>
      <c r="AG100" s="61"/>
      <c r="AI100" s="110"/>
      <c r="AJ100" s="4"/>
      <c r="AK100" s="38"/>
      <c r="AL100" s="4"/>
      <c r="AM100" s="61"/>
      <c r="AN100" s="61"/>
    </row>
    <row r="101" spans="20:40" x14ac:dyDescent="0.4">
      <c r="T101" s="40"/>
      <c r="U101" s="44"/>
      <c r="V101" s="4"/>
      <c r="W101" s="38"/>
      <c r="X101" s="4"/>
      <c r="Y101" s="61"/>
      <c r="Z101" s="106"/>
      <c r="AB101" s="110"/>
      <c r="AC101" s="4"/>
      <c r="AD101" s="38"/>
      <c r="AE101" s="4"/>
      <c r="AF101" s="61"/>
      <c r="AG101" s="61"/>
    </row>
    <row r="102" spans="20:40" x14ac:dyDescent="0.4">
      <c r="T102" s="40"/>
      <c r="U102" s="44"/>
      <c r="V102" s="4"/>
      <c r="W102" s="38"/>
      <c r="X102" s="4"/>
      <c r="Y102" s="61"/>
      <c r="Z102" s="61"/>
      <c r="AB102" s="110"/>
      <c r="AC102" s="4"/>
      <c r="AD102" s="38"/>
      <c r="AE102" s="4"/>
      <c r="AF102" s="61"/>
      <c r="AG102" s="61"/>
    </row>
    <row r="103" spans="20:40" x14ac:dyDescent="0.4">
      <c r="T103" s="40"/>
      <c r="U103" s="44"/>
      <c r="V103" s="4"/>
      <c r="W103" s="38"/>
      <c r="X103" s="44"/>
      <c r="Y103" s="61"/>
      <c r="Z103" s="61"/>
      <c r="AB103" s="110"/>
      <c r="AC103" s="4"/>
      <c r="AD103" s="38"/>
      <c r="AE103" s="4"/>
      <c r="AF103" s="61"/>
      <c r="AG103" s="61"/>
    </row>
    <row r="104" spans="20:40" x14ac:dyDescent="0.4">
      <c r="T104" s="40"/>
      <c r="U104" s="44"/>
      <c r="V104" s="4"/>
      <c r="W104" s="29"/>
      <c r="X104" s="44"/>
      <c r="Y104" s="61"/>
      <c r="Z104" s="61"/>
      <c r="AB104" s="110"/>
      <c r="AC104" s="4"/>
      <c r="AD104" s="38"/>
      <c r="AE104" s="4"/>
      <c r="AF104" s="61"/>
      <c r="AG104" s="61"/>
    </row>
    <row r="105" spans="20:40" x14ac:dyDescent="0.4">
      <c r="T105" s="40"/>
      <c r="U105" s="44"/>
      <c r="V105" s="4"/>
      <c r="W105" s="38"/>
      <c r="X105" s="4"/>
      <c r="Y105" s="61"/>
      <c r="Z105" s="61"/>
      <c r="AB105" s="110"/>
      <c r="AC105" s="4"/>
      <c r="AD105" s="38"/>
      <c r="AE105" s="4"/>
      <c r="AF105" s="61"/>
      <c r="AG105" s="61"/>
    </row>
    <row r="106" spans="20:40" x14ac:dyDescent="0.4">
      <c r="T106" s="40"/>
      <c r="U106" s="44"/>
      <c r="V106" s="4"/>
      <c r="W106" s="38"/>
      <c r="X106" s="61"/>
      <c r="Y106" s="61"/>
      <c r="Z106" s="61"/>
      <c r="AB106" s="110"/>
      <c r="AC106" s="4"/>
      <c r="AD106" s="38"/>
      <c r="AE106" s="4"/>
      <c r="AF106" s="4"/>
      <c r="AG106" s="61"/>
    </row>
    <row r="107" spans="20:40" ht="18.75" customHeight="1" x14ac:dyDescent="0.4">
      <c r="T107" s="40"/>
      <c r="U107" s="44"/>
      <c r="V107" s="4"/>
      <c r="W107" s="38"/>
      <c r="X107" s="61"/>
      <c r="Y107" s="61"/>
      <c r="Z107" s="106"/>
      <c r="AB107" s="110"/>
      <c r="AC107" s="4"/>
      <c r="AD107" s="38"/>
      <c r="AE107" s="4"/>
      <c r="AF107" s="61"/>
      <c r="AG107" s="61"/>
    </row>
    <row r="108" spans="20:40" x14ac:dyDescent="0.4">
      <c r="T108" s="40"/>
      <c r="U108" s="44"/>
      <c r="V108" s="4"/>
      <c r="W108" s="29"/>
      <c r="X108" s="61"/>
      <c r="Z108" s="106"/>
      <c r="AB108" s="110"/>
      <c r="AC108" s="4"/>
      <c r="AD108" s="38"/>
      <c r="AE108" s="4"/>
      <c r="AF108" s="61"/>
      <c r="AG108" s="61"/>
    </row>
    <row r="109" spans="20:40" x14ac:dyDescent="0.4">
      <c r="T109" s="40"/>
      <c r="U109" s="44"/>
      <c r="V109" s="4"/>
      <c r="W109" s="38"/>
      <c r="X109" s="4"/>
      <c r="Y109" s="61"/>
      <c r="Z109" s="106"/>
      <c r="AB109" s="110"/>
      <c r="AC109" s="4"/>
      <c r="AD109" s="38"/>
      <c r="AE109" s="4"/>
      <c r="AF109" s="61"/>
      <c r="AG109" s="61"/>
    </row>
    <row r="110" spans="20:40" x14ac:dyDescent="0.4">
      <c r="T110" s="40"/>
      <c r="U110" s="44"/>
      <c r="V110" s="4"/>
      <c r="W110" s="38"/>
      <c r="X110" s="4"/>
      <c r="Y110" s="61"/>
      <c r="Z110" s="106"/>
      <c r="AB110" s="110"/>
      <c r="AC110" s="4"/>
      <c r="AD110" s="38"/>
      <c r="AE110" s="4"/>
      <c r="AF110" s="61"/>
      <c r="AG110" s="61"/>
    </row>
    <row r="111" spans="20:40" x14ac:dyDescent="0.4">
      <c r="T111" s="40"/>
      <c r="U111" s="44"/>
      <c r="V111" s="4"/>
      <c r="W111" s="38"/>
      <c r="X111" s="61"/>
      <c r="Y111" s="61"/>
      <c r="Z111" s="61"/>
      <c r="AB111" s="110"/>
      <c r="AC111" s="4"/>
      <c r="AD111" s="38"/>
      <c r="AE111" s="4"/>
      <c r="AF111" s="61"/>
      <c r="AG111" s="61"/>
    </row>
    <row r="112" spans="20:40" x14ac:dyDescent="0.4">
      <c r="T112" s="40"/>
      <c r="U112" s="44"/>
      <c r="V112" s="4"/>
      <c r="W112" s="38"/>
      <c r="X112" s="4"/>
      <c r="Y112" s="61"/>
      <c r="Z112" s="61"/>
      <c r="AB112" s="110"/>
      <c r="AC112" s="4"/>
      <c r="AD112" s="38"/>
      <c r="AE112" s="4"/>
      <c r="AF112" s="61"/>
      <c r="AG112" s="61"/>
    </row>
    <row r="113" spans="20:33" x14ac:dyDescent="0.4">
      <c r="T113" s="40"/>
      <c r="U113" s="44"/>
      <c r="V113" s="4"/>
      <c r="W113" s="38"/>
      <c r="X113" s="61"/>
      <c r="Y113" s="61"/>
      <c r="Z113" s="61"/>
      <c r="AB113" s="110"/>
      <c r="AC113" s="4"/>
      <c r="AD113" s="38"/>
      <c r="AE113" s="4"/>
      <c r="AF113" s="61"/>
      <c r="AG113" s="61"/>
    </row>
    <row r="114" spans="20:33" x14ac:dyDescent="0.4">
      <c r="T114" s="40"/>
      <c r="U114" s="44"/>
      <c r="V114" s="4"/>
      <c r="W114" s="38"/>
      <c r="X114" s="61"/>
      <c r="Y114" s="61"/>
      <c r="Z114" s="61"/>
      <c r="AB114" s="110"/>
      <c r="AC114" s="4"/>
      <c r="AD114" s="38"/>
      <c r="AE114" s="4"/>
      <c r="AF114" s="61"/>
      <c r="AG114" s="61"/>
    </row>
    <row r="115" spans="20:33" x14ac:dyDescent="0.4">
      <c r="T115" s="40"/>
      <c r="U115" s="44"/>
      <c r="V115" s="4"/>
      <c r="W115" s="38"/>
      <c r="X115" s="61"/>
      <c r="Y115" s="61"/>
      <c r="Z115" s="61"/>
      <c r="AB115" s="110"/>
      <c r="AC115" s="4"/>
      <c r="AD115" s="38"/>
      <c r="AE115" s="4"/>
      <c r="AF115" s="61"/>
      <c r="AG115" s="61"/>
    </row>
    <row r="116" spans="20:33" ht="18.75" customHeight="1" x14ac:dyDescent="0.4">
      <c r="T116" s="40"/>
      <c r="U116" s="44"/>
      <c r="V116" s="4"/>
      <c r="W116" s="38"/>
      <c r="X116" s="61"/>
      <c r="Y116" s="61"/>
      <c r="Z116" s="61"/>
      <c r="AB116" s="110"/>
      <c r="AC116" s="4"/>
      <c r="AD116" s="38"/>
      <c r="AE116" s="4"/>
      <c r="AF116" s="61"/>
      <c r="AG116" s="61"/>
    </row>
    <row r="117" spans="20:33" x14ac:dyDescent="0.4">
      <c r="T117" s="40"/>
      <c r="U117" s="44"/>
      <c r="V117" s="4"/>
      <c r="W117" s="38"/>
      <c r="X117" s="61"/>
      <c r="Y117" s="61"/>
      <c r="Z117" s="61"/>
      <c r="AB117" s="110"/>
      <c r="AC117" s="4"/>
      <c r="AD117" s="38"/>
      <c r="AE117" s="4"/>
      <c r="AF117" s="61"/>
      <c r="AG117" s="61"/>
    </row>
    <row r="118" spans="20:33" x14ac:dyDescent="0.4">
      <c r="T118" s="40"/>
      <c r="U118" s="44"/>
      <c r="V118" s="4"/>
      <c r="W118" s="38"/>
      <c r="X118" s="61"/>
      <c r="Y118" s="61"/>
      <c r="Z118" s="61"/>
      <c r="AB118" s="110"/>
      <c r="AC118" s="4"/>
      <c r="AD118" s="38"/>
      <c r="AE118" s="4"/>
      <c r="AF118" s="61"/>
      <c r="AG118" s="61"/>
    </row>
    <row r="119" spans="20:33" x14ac:dyDescent="0.4">
      <c r="T119" s="40"/>
      <c r="U119" s="44"/>
      <c r="V119" s="4"/>
      <c r="W119" s="38"/>
      <c r="X119" s="61"/>
      <c r="Y119" s="61"/>
      <c r="Z119" s="61"/>
      <c r="AB119" s="110"/>
      <c r="AC119" s="4"/>
      <c r="AD119" s="38"/>
      <c r="AE119" s="4"/>
      <c r="AF119" s="61"/>
      <c r="AG119" s="61"/>
    </row>
    <row r="120" spans="20:33" x14ac:dyDescent="0.4">
      <c r="T120" s="40"/>
      <c r="U120" s="44"/>
      <c r="V120" s="4"/>
      <c r="W120" s="38"/>
      <c r="X120" s="61"/>
      <c r="Y120" s="61"/>
      <c r="Z120" s="61"/>
    </row>
    <row r="121" spans="20:33" x14ac:dyDescent="0.4">
      <c r="T121" s="40"/>
      <c r="U121" s="44"/>
      <c r="V121" s="4"/>
      <c r="W121" s="38"/>
      <c r="X121" s="4"/>
      <c r="Y121" s="61"/>
      <c r="Z121" s="61"/>
    </row>
    <row r="122" spans="20:33" x14ac:dyDescent="0.4">
      <c r="T122" s="40"/>
      <c r="U122" s="44"/>
      <c r="V122" s="4"/>
      <c r="W122" s="38"/>
      <c r="X122" s="61"/>
      <c r="Y122" s="61"/>
      <c r="Z122" s="61"/>
    </row>
    <row r="123" spans="20:33" x14ac:dyDescent="0.4">
      <c r="T123" s="40"/>
      <c r="U123" s="44"/>
      <c r="V123" s="4"/>
      <c r="W123" s="38"/>
      <c r="X123" s="61"/>
      <c r="Y123" s="61"/>
      <c r="Z123" s="61"/>
    </row>
    <row r="124" spans="20:33" x14ac:dyDescent="0.4">
      <c r="T124" s="40"/>
      <c r="U124" s="44"/>
      <c r="V124" s="4"/>
      <c r="W124" s="38"/>
      <c r="X124" s="61"/>
      <c r="Y124" s="61"/>
      <c r="Z124" s="106"/>
    </row>
    <row r="125" spans="20:33" x14ac:dyDescent="0.4">
      <c r="T125" s="40"/>
      <c r="U125" s="44"/>
      <c r="V125" s="4"/>
      <c r="W125" s="38"/>
      <c r="X125" s="61"/>
      <c r="Y125" s="61"/>
      <c r="Z125" s="61"/>
    </row>
    <row r="126" spans="20:33" x14ac:dyDescent="0.4">
      <c r="T126" s="40"/>
      <c r="U126" s="44"/>
      <c r="V126" s="4"/>
      <c r="W126" s="38"/>
      <c r="X126" s="4"/>
      <c r="Y126" s="61"/>
      <c r="Z126" s="61"/>
    </row>
    <row r="127" spans="20:33" ht="18.75" customHeight="1" x14ac:dyDescent="0.4">
      <c r="T127" s="40"/>
      <c r="U127" s="44"/>
      <c r="V127" s="4"/>
      <c r="W127" s="38"/>
      <c r="X127" s="4"/>
      <c r="Y127" s="61"/>
      <c r="Z127" s="61"/>
    </row>
    <row r="128" spans="20:33" x14ac:dyDescent="0.4">
      <c r="T128" s="40"/>
      <c r="U128" s="44"/>
      <c r="V128" s="4"/>
      <c r="W128" s="38"/>
      <c r="X128" s="4"/>
      <c r="Y128" s="61"/>
      <c r="Z128" s="61"/>
    </row>
    <row r="129" spans="20:26" x14ac:dyDescent="0.4">
      <c r="T129" s="40"/>
      <c r="U129" s="44"/>
      <c r="V129" s="4"/>
      <c r="W129" s="38"/>
      <c r="X129" s="61"/>
      <c r="Y129" s="61"/>
      <c r="Z129" s="61"/>
    </row>
    <row r="130" spans="20:26" x14ac:dyDescent="0.4">
      <c r="T130" s="40"/>
      <c r="U130" s="44"/>
      <c r="V130" s="4"/>
      <c r="W130" s="66"/>
      <c r="X130" s="72"/>
      <c r="Y130" s="72"/>
      <c r="Z130" s="61"/>
    </row>
    <row r="131" spans="20:26" ht="18.75" customHeight="1" x14ac:dyDescent="0.4">
      <c r="T131" s="40"/>
      <c r="U131" s="44"/>
      <c r="V131" s="4"/>
      <c r="W131" s="29"/>
      <c r="X131" s="61"/>
      <c r="Y131" s="61"/>
      <c r="Z131" s="135"/>
    </row>
    <row r="132" spans="20:26" x14ac:dyDescent="0.4">
      <c r="T132" s="40"/>
      <c r="U132" s="44"/>
      <c r="V132" s="4"/>
      <c r="W132" s="29"/>
      <c r="X132" s="61"/>
      <c r="Y132" s="61"/>
      <c r="Z132" s="135"/>
    </row>
    <row r="133" spans="20:26" x14ac:dyDescent="0.4">
      <c r="T133" s="40"/>
      <c r="U133" s="44"/>
      <c r="V133" s="4"/>
      <c r="W133" s="67"/>
      <c r="X133" s="61"/>
      <c r="Y133" s="68"/>
      <c r="Z133" s="61"/>
    </row>
    <row r="134" spans="20:26" x14ac:dyDescent="0.4">
      <c r="T134" s="40"/>
      <c r="U134" s="44"/>
      <c r="V134" s="4"/>
      <c r="W134" s="38"/>
      <c r="X134" s="4"/>
      <c r="Y134" s="61"/>
      <c r="Z134" s="61"/>
    </row>
    <row r="135" spans="20:26" x14ac:dyDescent="0.4">
      <c r="T135" s="40"/>
      <c r="U135" s="44"/>
      <c r="V135" s="4"/>
      <c r="W135" s="38"/>
      <c r="X135" s="44"/>
      <c r="Y135" s="61"/>
      <c r="Z135" s="61"/>
    </row>
    <row r="136" spans="20:26" x14ac:dyDescent="0.4">
      <c r="T136" s="40"/>
      <c r="U136" s="44"/>
      <c r="V136" s="4"/>
      <c r="W136" s="38"/>
      <c r="X136" s="4"/>
      <c r="Y136" s="61"/>
      <c r="Z136" s="61"/>
    </row>
    <row r="137" spans="20:26" x14ac:dyDescent="0.4">
      <c r="T137" s="40"/>
      <c r="U137" s="44"/>
      <c r="V137" s="4"/>
      <c r="W137" s="38"/>
      <c r="X137" s="44"/>
      <c r="Y137" s="61"/>
      <c r="Z137" s="61"/>
    </row>
    <row r="138" spans="20:26" x14ac:dyDescent="0.4">
      <c r="T138" s="40"/>
      <c r="U138" s="44"/>
      <c r="V138" s="4"/>
      <c r="W138" s="38"/>
      <c r="X138" s="44"/>
      <c r="Y138" s="61"/>
      <c r="Z138" s="61"/>
    </row>
    <row r="139" spans="20:26" x14ac:dyDescent="0.4">
      <c r="T139" s="40"/>
      <c r="U139" s="44"/>
      <c r="V139" s="4"/>
      <c r="W139" s="38"/>
      <c r="X139" s="44"/>
      <c r="Y139" s="61"/>
      <c r="Z139" s="61"/>
    </row>
    <row r="140" spans="20:26" x14ac:dyDescent="0.4">
      <c r="T140" s="40"/>
      <c r="U140" s="44"/>
      <c r="V140" s="4"/>
      <c r="W140" s="38"/>
      <c r="X140" s="61"/>
      <c r="Z140" s="61"/>
    </row>
    <row r="141" spans="20:26" x14ac:dyDescent="0.4">
      <c r="T141" s="40"/>
      <c r="U141" s="44"/>
      <c r="V141" s="4"/>
      <c r="W141" s="38"/>
      <c r="X141" s="61"/>
      <c r="Y141" s="61"/>
      <c r="Z141" s="61"/>
    </row>
    <row r="142" spans="20:26" x14ac:dyDescent="0.4">
      <c r="T142" s="40"/>
      <c r="U142" s="44"/>
      <c r="V142" s="4"/>
      <c r="W142" s="38"/>
      <c r="X142" s="61"/>
      <c r="Y142" s="61"/>
      <c r="Z142" s="61"/>
    </row>
    <row r="143" spans="20:26" x14ac:dyDescent="0.4">
      <c r="T143" s="40"/>
      <c r="U143" s="44"/>
      <c r="V143" s="4"/>
      <c r="W143" s="38"/>
      <c r="X143" s="61"/>
      <c r="Y143" s="61"/>
      <c r="Z143" s="61"/>
    </row>
    <row r="144" spans="20:26" x14ac:dyDescent="0.4">
      <c r="T144" s="40"/>
      <c r="U144" s="44"/>
      <c r="V144" s="4"/>
      <c r="W144" s="38"/>
      <c r="X144" s="61"/>
      <c r="Y144" s="61"/>
      <c r="Z144" s="61"/>
    </row>
    <row r="145" spans="20:26" x14ac:dyDescent="0.4">
      <c r="T145" s="40"/>
      <c r="U145" s="44"/>
      <c r="V145" s="4"/>
      <c r="W145" s="38"/>
      <c r="X145" s="61"/>
      <c r="Y145" s="61"/>
      <c r="Z145" s="61"/>
    </row>
    <row r="146" spans="20:26" x14ac:dyDescent="0.4">
      <c r="T146" s="40"/>
      <c r="U146" s="44"/>
      <c r="V146" s="4"/>
      <c r="W146" s="38"/>
      <c r="X146" s="61"/>
      <c r="Y146" s="61"/>
      <c r="Z146" s="61"/>
    </row>
    <row r="147" spans="20:26" x14ac:dyDescent="0.4">
      <c r="T147" s="40"/>
      <c r="U147" s="44"/>
      <c r="V147" s="4"/>
      <c r="W147" s="38"/>
      <c r="X147" s="61"/>
      <c r="Y147" s="61"/>
      <c r="Z147" s="61"/>
    </row>
    <row r="148" spans="20:26" x14ac:dyDescent="0.4">
      <c r="T148" s="40"/>
      <c r="U148" s="44"/>
      <c r="V148" s="4"/>
      <c r="W148" s="38"/>
      <c r="X148" s="61"/>
      <c r="Y148" s="61"/>
      <c r="Z148" s="61"/>
    </row>
    <row r="149" spans="20:26" x14ac:dyDescent="0.4">
      <c r="T149" s="40"/>
      <c r="U149" s="44"/>
      <c r="V149" s="4"/>
      <c r="W149" s="38"/>
      <c r="X149" s="61"/>
      <c r="Y149" s="61"/>
      <c r="Z149" s="61"/>
    </row>
    <row r="150" spans="20:26" x14ac:dyDescent="0.4">
      <c r="T150" s="40"/>
      <c r="U150" s="44"/>
      <c r="V150" s="4"/>
      <c r="W150" s="38"/>
      <c r="X150" s="61"/>
      <c r="Y150" s="61"/>
      <c r="Z150" s="61"/>
    </row>
    <row r="151" spans="20:26" x14ac:dyDescent="0.4">
      <c r="T151" s="40"/>
      <c r="U151" s="44"/>
      <c r="V151" s="4"/>
      <c r="W151" s="38"/>
      <c r="X151" s="61"/>
      <c r="Y151" s="61"/>
      <c r="Z151" s="61"/>
    </row>
    <row r="152" spans="20:26" x14ac:dyDescent="0.4">
      <c r="T152" s="40"/>
      <c r="U152" s="44"/>
      <c r="V152" s="4"/>
      <c r="W152" s="38"/>
      <c r="X152" s="61"/>
      <c r="Y152" s="61"/>
      <c r="Z152" s="61"/>
    </row>
    <row r="153" spans="20:26" x14ac:dyDescent="0.4">
      <c r="T153" s="40"/>
      <c r="U153" s="44"/>
      <c r="V153" s="4"/>
      <c r="W153" s="38"/>
      <c r="X153" s="61"/>
      <c r="Y153" s="61"/>
      <c r="Z153" s="61"/>
    </row>
    <row r="154" spans="20:26" x14ac:dyDescent="0.4">
      <c r="T154" s="40"/>
      <c r="U154" s="44"/>
      <c r="V154" s="4"/>
      <c r="W154" s="38"/>
      <c r="X154" s="61"/>
      <c r="Y154" s="61"/>
      <c r="Z154" s="61"/>
    </row>
    <row r="155" spans="20:26" x14ac:dyDescent="0.4">
      <c r="T155" s="40"/>
      <c r="U155" s="44"/>
      <c r="V155" s="4"/>
      <c r="W155" s="38"/>
      <c r="X155" s="61"/>
      <c r="Y155" s="61"/>
      <c r="Z155" s="61"/>
    </row>
    <row r="156" spans="20:26" x14ac:dyDescent="0.4">
      <c r="T156" s="40"/>
      <c r="U156" s="44"/>
      <c r="V156" s="4"/>
      <c r="W156" s="38"/>
      <c r="X156" s="61"/>
      <c r="Y156" s="61"/>
      <c r="Z156" s="61"/>
    </row>
    <row r="157" spans="20:26" x14ac:dyDescent="0.4">
      <c r="T157" s="40"/>
      <c r="U157" s="44"/>
      <c r="V157" s="4"/>
      <c r="W157" s="38"/>
      <c r="X157" s="61"/>
      <c r="Y157" s="61"/>
      <c r="Z157" s="61"/>
    </row>
    <row r="158" spans="20:26" x14ac:dyDescent="0.4">
      <c r="T158" s="40"/>
      <c r="U158" s="44"/>
      <c r="V158" s="4"/>
      <c r="W158" s="38"/>
      <c r="X158" s="61"/>
      <c r="Y158" s="61"/>
      <c r="Z158" s="61"/>
    </row>
    <row r="159" spans="20:26" x14ac:dyDescent="0.4">
      <c r="T159" s="40"/>
      <c r="U159" s="44"/>
      <c r="V159" s="4"/>
      <c r="W159" s="38"/>
      <c r="X159" s="61"/>
      <c r="Y159" s="61"/>
      <c r="Z159" s="61"/>
    </row>
    <row r="160" spans="20:26" x14ac:dyDescent="0.4">
      <c r="T160" s="40"/>
      <c r="U160" s="44"/>
      <c r="V160" s="4"/>
      <c r="W160" s="38"/>
      <c r="X160" s="61"/>
      <c r="Y160" s="61"/>
      <c r="Z160" s="61"/>
    </row>
    <row r="161" spans="20:26" x14ac:dyDescent="0.4">
      <c r="T161" s="40"/>
      <c r="U161" s="44"/>
      <c r="V161" s="4"/>
      <c r="W161" s="38"/>
      <c r="X161" s="61"/>
      <c r="Y161" s="61"/>
      <c r="Z161" s="61"/>
    </row>
    <row r="162" spans="20:26" x14ac:dyDescent="0.4">
      <c r="T162" s="40"/>
      <c r="U162" s="44"/>
      <c r="V162" s="4"/>
      <c r="W162" s="38"/>
      <c r="X162" s="61"/>
      <c r="Y162" s="61"/>
      <c r="Z162" s="61"/>
    </row>
    <row r="163" spans="20:26" x14ac:dyDescent="0.4">
      <c r="T163" s="40"/>
      <c r="U163" s="44"/>
      <c r="V163" s="4"/>
      <c r="W163" s="38"/>
      <c r="X163" s="61"/>
      <c r="Y163" s="61"/>
      <c r="Z163" s="61"/>
    </row>
    <row r="164" spans="20:26" x14ac:dyDescent="0.4">
      <c r="T164" s="40"/>
      <c r="U164" s="44"/>
      <c r="V164" s="4"/>
      <c r="W164" s="38"/>
      <c r="X164" s="61"/>
      <c r="Y164" s="61"/>
      <c r="Z164" s="40"/>
    </row>
    <row r="165" spans="20:26" x14ac:dyDescent="0.4">
      <c r="T165" s="40"/>
      <c r="U165" s="44"/>
      <c r="V165" s="4"/>
      <c r="W165" s="38"/>
      <c r="X165" s="61"/>
      <c r="Y165" s="61"/>
      <c r="Z165" s="61"/>
    </row>
    <row r="166" spans="20:26" x14ac:dyDescent="0.4">
      <c r="T166" s="40"/>
      <c r="U166" s="44"/>
      <c r="V166" s="4"/>
      <c r="W166" s="38"/>
      <c r="X166" s="61"/>
      <c r="Y166" s="61"/>
      <c r="Z166" s="61"/>
    </row>
    <row r="167" spans="20:26" x14ac:dyDescent="0.4">
      <c r="T167" s="40"/>
      <c r="U167" s="44"/>
      <c r="V167" s="4"/>
      <c r="W167" s="38"/>
      <c r="X167" s="61"/>
      <c r="Y167" s="61"/>
      <c r="Z167" s="61"/>
    </row>
    <row r="168" spans="20:26" x14ac:dyDescent="0.4">
      <c r="T168" s="40"/>
      <c r="U168" s="44"/>
      <c r="V168" s="4"/>
      <c r="W168" s="38"/>
      <c r="X168" s="61"/>
      <c r="Y168" s="61"/>
      <c r="Z168" s="40"/>
    </row>
    <row r="169" spans="20:26" x14ac:dyDescent="0.4">
      <c r="T169" s="40"/>
      <c r="U169" s="44"/>
      <c r="V169" s="4"/>
      <c r="W169" s="38"/>
      <c r="X169" s="61"/>
      <c r="Y169" s="61"/>
      <c r="Z169" s="61"/>
    </row>
    <row r="170" spans="20:26" x14ac:dyDescent="0.4">
      <c r="T170" s="40"/>
      <c r="U170" s="44"/>
      <c r="V170" s="4"/>
      <c r="W170" s="38"/>
      <c r="X170" s="61"/>
      <c r="Y170" s="61"/>
      <c r="Z170" s="61"/>
    </row>
    <row r="171" spans="20:26" x14ac:dyDescent="0.4">
      <c r="T171" s="40"/>
      <c r="U171" s="44"/>
      <c r="V171" s="4"/>
      <c r="W171" s="38"/>
      <c r="X171" s="61"/>
      <c r="Y171" s="61"/>
      <c r="Z171" s="61"/>
    </row>
    <row r="172" spans="20:26" x14ac:dyDescent="0.4">
      <c r="T172" s="40"/>
      <c r="U172" s="44"/>
      <c r="V172" s="4"/>
      <c r="W172" s="38"/>
      <c r="X172" s="61"/>
      <c r="Y172" s="61"/>
      <c r="Z172" s="61"/>
    </row>
    <row r="173" spans="20:26" ht="19.5" customHeight="1" x14ac:dyDescent="0.4">
      <c r="T173" s="40"/>
      <c r="U173" s="44"/>
      <c r="V173" s="4"/>
      <c r="W173" s="38"/>
      <c r="X173" s="61"/>
      <c r="Y173" s="61"/>
      <c r="Z173" s="61"/>
    </row>
    <row r="174" spans="20:26" x14ac:dyDescent="0.4">
      <c r="T174" s="40"/>
      <c r="U174" s="44"/>
      <c r="V174" s="4"/>
      <c r="W174" s="38"/>
      <c r="X174" s="61"/>
      <c r="Y174" s="61"/>
      <c r="Z174" s="61"/>
    </row>
    <row r="175" spans="20:26" x14ac:dyDescent="0.4">
      <c r="T175" s="40"/>
      <c r="U175" s="44"/>
      <c r="V175" s="4"/>
      <c r="W175" s="38"/>
      <c r="X175" s="61"/>
      <c r="Y175" s="61"/>
      <c r="Z175" s="40"/>
    </row>
    <row r="176" spans="20:26" x14ac:dyDescent="0.4">
      <c r="T176" s="40"/>
      <c r="U176" s="44"/>
      <c r="V176" s="4"/>
      <c r="W176" s="38"/>
      <c r="X176" s="61"/>
      <c r="Y176" s="61"/>
      <c r="Z176" s="61"/>
    </row>
    <row r="177" spans="20:26" x14ac:dyDescent="0.4">
      <c r="T177" s="40"/>
      <c r="U177" s="44"/>
      <c r="V177" s="4"/>
      <c r="W177" s="38"/>
      <c r="X177" s="61"/>
      <c r="Y177" s="61"/>
      <c r="Z177" s="61"/>
    </row>
    <row r="178" spans="20:26" x14ac:dyDescent="0.4">
      <c r="T178" s="40"/>
      <c r="U178" s="44"/>
      <c r="V178" s="4"/>
      <c r="W178" s="38"/>
      <c r="X178" s="61"/>
      <c r="Y178" s="61"/>
      <c r="Z178" s="61"/>
    </row>
    <row r="179" spans="20:26" x14ac:dyDescent="0.4">
      <c r="T179" s="40"/>
      <c r="U179" s="44"/>
      <c r="V179" s="4"/>
      <c r="W179" s="38"/>
      <c r="X179" s="61"/>
      <c r="Y179" s="61"/>
      <c r="Z179" s="61"/>
    </row>
    <row r="180" spans="20:26" x14ac:dyDescent="0.4">
      <c r="T180" s="40"/>
      <c r="U180" s="44"/>
      <c r="V180" s="4"/>
      <c r="W180" s="38"/>
      <c r="X180" s="61"/>
      <c r="Y180" s="61"/>
      <c r="Z180" s="40"/>
    </row>
    <row r="181" spans="20:26" x14ac:dyDescent="0.4">
      <c r="T181" s="40"/>
      <c r="U181" s="44"/>
      <c r="V181" s="4"/>
      <c r="W181" s="38"/>
      <c r="X181" s="61"/>
      <c r="Y181" s="61"/>
      <c r="Z181" s="61"/>
    </row>
    <row r="182" spans="20:26" x14ac:dyDescent="0.4">
      <c r="T182" s="40"/>
      <c r="U182" s="44"/>
      <c r="V182" s="4"/>
      <c r="W182" s="38"/>
      <c r="X182" s="61"/>
      <c r="Y182" s="61"/>
      <c r="Z182" s="61"/>
    </row>
    <row r="183" spans="20:26" x14ac:dyDescent="0.4">
      <c r="T183" s="40"/>
      <c r="U183" s="44"/>
      <c r="V183" s="4"/>
      <c r="W183" s="38"/>
      <c r="X183" s="61"/>
      <c r="Y183" s="61"/>
      <c r="Z183" s="61"/>
    </row>
    <row r="184" spans="20:26" x14ac:dyDescent="0.4">
      <c r="T184" s="40"/>
      <c r="U184" s="44"/>
      <c r="V184" s="4"/>
      <c r="W184" s="38"/>
      <c r="X184" s="61"/>
      <c r="Y184" s="61"/>
      <c r="Z184" s="61"/>
    </row>
    <row r="185" spans="20:26" x14ac:dyDescent="0.4">
      <c r="T185" s="40"/>
      <c r="U185" s="44"/>
      <c r="V185" s="4"/>
      <c r="W185" s="38"/>
      <c r="X185" s="61"/>
      <c r="Y185" s="61"/>
      <c r="Z185" s="61"/>
    </row>
    <row r="186" spans="20:26" x14ac:dyDescent="0.4">
      <c r="T186" s="40"/>
      <c r="U186" s="44"/>
      <c r="V186" s="4"/>
      <c r="W186" s="38"/>
      <c r="X186" s="61"/>
      <c r="Y186" s="61"/>
      <c r="Z186" s="61"/>
    </row>
    <row r="187" spans="20:26" x14ac:dyDescent="0.4">
      <c r="T187" s="40"/>
      <c r="U187" s="44"/>
      <c r="V187" s="4"/>
      <c r="W187" s="38"/>
      <c r="X187" s="61"/>
      <c r="Y187" s="61"/>
      <c r="Z187" s="61"/>
    </row>
    <row r="188" spans="20:26" x14ac:dyDescent="0.4">
      <c r="T188" s="40"/>
      <c r="U188" s="44"/>
      <c r="V188" s="4"/>
      <c r="W188" s="38"/>
      <c r="X188" s="61"/>
      <c r="Y188" s="61"/>
      <c r="Z188" s="61"/>
    </row>
    <row r="189" spans="20:26" x14ac:dyDescent="0.4">
      <c r="T189" s="40"/>
      <c r="U189" s="44"/>
      <c r="V189" s="4"/>
      <c r="W189" s="38"/>
      <c r="X189" s="61"/>
      <c r="Y189" s="61"/>
      <c r="Z189" s="40"/>
    </row>
    <row r="190" spans="20:26" x14ac:dyDescent="0.4">
      <c r="T190" s="40"/>
      <c r="U190" s="44"/>
      <c r="V190" s="4"/>
      <c r="W190" s="38"/>
      <c r="X190" s="61"/>
      <c r="Y190" s="61"/>
      <c r="Z190" s="61"/>
    </row>
    <row r="191" spans="20:26" x14ac:dyDescent="0.4">
      <c r="T191" s="40"/>
      <c r="U191" s="44"/>
      <c r="V191" s="4"/>
      <c r="W191" s="38"/>
      <c r="X191" s="61"/>
      <c r="Y191" s="61"/>
      <c r="Z191" s="61"/>
    </row>
    <row r="192" spans="20:26" x14ac:dyDescent="0.4">
      <c r="T192" s="40"/>
      <c r="U192" s="44"/>
      <c r="V192" s="4"/>
      <c r="W192" s="38"/>
      <c r="X192" s="61"/>
      <c r="Y192" s="61"/>
      <c r="Z192" s="61"/>
    </row>
    <row r="193" spans="20:26" x14ac:dyDescent="0.4">
      <c r="T193" s="40"/>
      <c r="U193" s="44"/>
      <c r="V193" s="4"/>
      <c r="W193" s="38"/>
      <c r="X193" s="61"/>
      <c r="Y193" s="61"/>
      <c r="Z193" s="61"/>
    </row>
    <row r="194" spans="20:26" x14ac:dyDescent="0.4">
      <c r="T194" s="40"/>
      <c r="U194" s="44"/>
      <c r="V194" s="4"/>
      <c r="W194" s="38"/>
      <c r="X194" s="61"/>
      <c r="Y194" s="61"/>
      <c r="Z194" s="61"/>
    </row>
    <row r="195" spans="20:26" x14ac:dyDescent="0.4">
      <c r="T195" s="40"/>
      <c r="U195" s="44"/>
      <c r="V195" s="4"/>
      <c r="W195" s="38"/>
      <c r="X195" s="61"/>
      <c r="Y195" s="61"/>
      <c r="Z195" s="61"/>
    </row>
    <row r="196" spans="20:26" x14ac:dyDescent="0.4">
      <c r="T196" s="40"/>
      <c r="U196" s="44" t="str">
        <f t="shared" ref="U196:U213" si="61">IF(ISBLANK(T196),"",MONTH(T196)&amp;"月")</f>
        <v/>
      </c>
      <c r="V196" s="4"/>
      <c r="W196" s="38"/>
      <c r="X196" s="61"/>
      <c r="Y196" s="61"/>
      <c r="Z196" s="61"/>
    </row>
    <row r="197" spans="20:26" x14ac:dyDescent="0.4">
      <c r="T197" s="40"/>
      <c r="U197" s="44" t="str">
        <f t="shared" si="61"/>
        <v/>
      </c>
      <c r="V197" s="4"/>
      <c r="W197" s="38"/>
      <c r="X197" s="61"/>
      <c r="Y197" s="61"/>
      <c r="Z197" s="61"/>
    </row>
    <row r="198" spans="20:26" x14ac:dyDescent="0.4">
      <c r="T198" s="40"/>
      <c r="U198" s="44" t="str">
        <f t="shared" si="61"/>
        <v/>
      </c>
      <c r="V198" s="4"/>
      <c r="W198" s="38"/>
      <c r="X198" s="61"/>
      <c r="Y198" s="61"/>
      <c r="Z198" s="40"/>
    </row>
    <row r="199" spans="20:26" x14ac:dyDescent="0.4">
      <c r="T199" s="40"/>
      <c r="U199" s="44" t="str">
        <f t="shared" si="61"/>
        <v/>
      </c>
      <c r="V199" s="4"/>
      <c r="W199" s="38"/>
      <c r="X199" s="61"/>
      <c r="Y199" s="61"/>
      <c r="Z199" s="61"/>
    </row>
    <row r="200" spans="20:26" x14ac:dyDescent="0.4">
      <c r="T200" s="40"/>
      <c r="U200" s="44" t="str">
        <f t="shared" si="61"/>
        <v/>
      </c>
      <c r="V200" s="4"/>
      <c r="W200" s="38"/>
      <c r="X200" s="61"/>
      <c r="Y200" s="61"/>
      <c r="Z200" s="61"/>
    </row>
    <row r="201" spans="20:26" x14ac:dyDescent="0.4">
      <c r="T201" s="40"/>
      <c r="U201" s="44" t="str">
        <f t="shared" si="61"/>
        <v/>
      </c>
      <c r="V201" s="4"/>
      <c r="W201" s="38"/>
      <c r="X201" s="61"/>
      <c r="Y201" s="61"/>
      <c r="Z201" s="61"/>
    </row>
    <row r="202" spans="20:26" x14ac:dyDescent="0.4">
      <c r="T202" s="40"/>
      <c r="U202" s="44" t="str">
        <f t="shared" si="61"/>
        <v/>
      </c>
      <c r="V202" s="4"/>
      <c r="W202" s="38"/>
      <c r="X202" s="61"/>
      <c r="Y202" s="61"/>
      <c r="Z202" s="61"/>
    </row>
    <row r="203" spans="20:26" x14ac:dyDescent="0.4">
      <c r="T203" s="40"/>
      <c r="U203" s="44" t="str">
        <f t="shared" si="61"/>
        <v/>
      </c>
      <c r="V203" s="4"/>
      <c r="W203" s="38"/>
      <c r="X203" s="61"/>
      <c r="Y203" s="61"/>
      <c r="Z203" s="61"/>
    </row>
    <row r="204" spans="20:26" x14ac:dyDescent="0.4">
      <c r="T204" s="40"/>
      <c r="U204" s="44" t="str">
        <f t="shared" si="61"/>
        <v/>
      </c>
      <c r="V204" s="4"/>
      <c r="W204" s="38"/>
      <c r="X204" s="61"/>
      <c r="Y204" s="61"/>
      <c r="Z204" s="61"/>
    </row>
    <row r="205" spans="20:26" x14ac:dyDescent="0.4">
      <c r="T205" s="40"/>
      <c r="U205" s="44" t="str">
        <f t="shared" si="61"/>
        <v/>
      </c>
      <c r="V205" s="4"/>
      <c r="W205" s="38"/>
      <c r="X205" s="61"/>
      <c r="Y205" s="61"/>
      <c r="Z205" s="61"/>
    </row>
    <row r="206" spans="20:26" x14ac:dyDescent="0.4">
      <c r="T206" s="40"/>
      <c r="U206" s="44" t="str">
        <f t="shared" si="61"/>
        <v/>
      </c>
      <c r="V206" s="4"/>
      <c r="W206" s="38"/>
      <c r="X206" s="61"/>
      <c r="Y206" s="61"/>
      <c r="Z206" s="61"/>
    </row>
    <row r="207" spans="20:26" x14ac:dyDescent="0.4">
      <c r="T207" s="40"/>
      <c r="U207" s="44" t="str">
        <f t="shared" si="61"/>
        <v/>
      </c>
      <c r="V207" s="4"/>
      <c r="W207" s="38"/>
      <c r="X207" s="61"/>
      <c r="Y207" s="61"/>
      <c r="Z207" s="61"/>
    </row>
    <row r="208" spans="20:26" x14ac:dyDescent="0.4">
      <c r="T208" s="40"/>
      <c r="U208" s="44" t="str">
        <f t="shared" si="61"/>
        <v/>
      </c>
      <c r="V208" s="4"/>
      <c r="W208" s="38"/>
      <c r="X208" s="61"/>
      <c r="Y208" s="61"/>
      <c r="Z208" s="40"/>
    </row>
    <row r="209" spans="20:26" x14ac:dyDescent="0.4">
      <c r="T209" s="40"/>
      <c r="U209" s="44" t="str">
        <f t="shared" si="61"/>
        <v/>
      </c>
      <c r="V209" s="4"/>
      <c r="W209" s="38"/>
      <c r="X209" s="61"/>
      <c r="Y209" s="61"/>
      <c r="Z209" s="61"/>
    </row>
    <row r="210" spans="20:26" x14ac:dyDescent="0.4">
      <c r="T210" s="40"/>
      <c r="U210" s="44" t="str">
        <f t="shared" si="61"/>
        <v/>
      </c>
      <c r="V210" s="4"/>
      <c r="W210" s="38"/>
      <c r="X210" s="61"/>
      <c r="Y210" s="61"/>
      <c r="Z210" s="61"/>
    </row>
    <row r="211" spans="20:26" x14ac:dyDescent="0.4">
      <c r="T211" s="40"/>
      <c r="U211" s="44" t="str">
        <f t="shared" si="61"/>
        <v/>
      </c>
      <c r="V211" s="4"/>
      <c r="W211" s="38"/>
      <c r="X211" s="61"/>
      <c r="Y211" s="61"/>
      <c r="Z211" s="61"/>
    </row>
    <row r="212" spans="20:26" x14ac:dyDescent="0.4">
      <c r="T212" s="40"/>
      <c r="U212" s="44" t="str">
        <f t="shared" si="61"/>
        <v/>
      </c>
      <c r="V212" s="4"/>
      <c r="W212" s="38"/>
      <c r="X212" s="61"/>
      <c r="Y212" s="61"/>
      <c r="Z212" s="61"/>
    </row>
    <row r="213" spans="20:26" x14ac:dyDescent="0.4">
      <c r="T213" s="40"/>
      <c r="U213" s="44" t="str">
        <f t="shared" si="61"/>
        <v/>
      </c>
      <c r="V213" s="4"/>
      <c r="W213" s="38"/>
      <c r="X213" s="61"/>
      <c r="Y213" s="61"/>
      <c r="Z213" s="40"/>
    </row>
  </sheetData>
  <autoFilter ref="T2:Z213" xr:uid="{00000000-0001-0000-0200-000000000000}"/>
  <mergeCells count="22">
    <mergeCell ref="A83:A91"/>
    <mergeCell ref="A14:A22"/>
    <mergeCell ref="A31:A38"/>
    <mergeCell ref="A39:A47"/>
    <mergeCell ref="A26:A30"/>
    <mergeCell ref="A25:B25"/>
    <mergeCell ref="A62:A65"/>
    <mergeCell ref="A58:A60"/>
    <mergeCell ref="A48:A57"/>
    <mergeCell ref="A78:A82"/>
    <mergeCell ref="A70:C70"/>
    <mergeCell ref="A69:B69"/>
    <mergeCell ref="A74:C74"/>
    <mergeCell ref="A73:C73"/>
    <mergeCell ref="A72:C72"/>
    <mergeCell ref="A71:C71"/>
    <mergeCell ref="A75:C75"/>
    <mergeCell ref="A2:B2"/>
    <mergeCell ref="A6:A13"/>
    <mergeCell ref="A3:B3"/>
    <mergeCell ref="A4:B4"/>
    <mergeCell ref="A5:B5"/>
  </mergeCells>
  <phoneticPr fontId="1"/>
  <conditionalFormatting sqref="R3:R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{E8A29031-D294-4EDB-ADD4-59D329420757}</x14:id>
        </ext>
      </extLst>
    </cfRule>
  </conditionalFormatting>
  <conditionalFormatting sqref="R6:R23">
    <cfRule type="dataBar" priority="1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{C8C003B3-874D-4A3F-9A62-3BEEC3B70ED8}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A29031-D294-4EDB-ADD4-59D3294207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R3:R5</xm:sqref>
        </x14:conditionalFormatting>
        <x14:conditionalFormatting xmlns:xm="http://schemas.microsoft.com/office/excel/2006/main">
          <x14:cfRule type="dataBar" id="{C8C003B3-874D-4A3F-9A62-3BEEC3B70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R6:R23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AS40"/>
  <sheetViews>
    <sheetView workbookViewId="0">
      <pane xSplit="6" ySplit="1" topLeftCell="G2" activePane="bottomRight" state="frozen"/>
      <selection activeCell="N16" sqref="N16"/>
      <selection pane="topRight" activeCell="N16" sqref="N16"/>
      <selection pane="bottomLeft" activeCell="N16" sqref="N16"/>
      <selection pane="bottomRight" activeCell="A2" sqref="A2:B2"/>
    </sheetView>
  </sheetViews>
  <sheetFormatPr defaultRowHeight="18.75" x14ac:dyDescent="0.4"/>
  <cols>
    <col min="1" max="1" width="3.625" bestFit="1" customWidth="1"/>
    <col min="2" max="2" width="24.125" bestFit="1" customWidth="1"/>
    <col min="3" max="3" width="9.625" style="25" bestFit="1" customWidth="1"/>
    <col min="4" max="9" width="9.625" style="25" customWidth="1"/>
    <col min="10" max="10" width="9" style="25"/>
    <col min="11" max="11" width="9.625" style="25" customWidth="1"/>
    <col min="13" max="13" width="9.375" style="25" bestFit="1" customWidth="1"/>
    <col min="14" max="14" width="9.625" style="25" customWidth="1"/>
    <col min="16" max="16" width="9.375" style="25" customWidth="1"/>
    <col min="17" max="17" width="9.625" style="25" customWidth="1"/>
    <col min="18" max="18" width="9" customWidth="1"/>
    <col min="19" max="19" width="9.375" style="25" customWidth="1"/>
    <col min="20" max="20" width="9.625" style="25" customWidth="1"/>
    <col min="21" max="21" width="9" customWidth="1"/>
    <col min="22" max="22" width="9.375" style="25" customWidth="1"/>
    <col min="23" max="23" width="9.625" style="25" customWidth="1"/>
    <col min="24" max="24" width="9" customWidth="1"/>
    <col min="25" max="25" width="9.375" style="25" customWidth="1"/>
    <col min="26" max="26" width="9.625" style="25" customWidth="1"/>
    <col min="27" max="27" width="9" customWidth="1"/>
    <col min="28" max="28" width="9.375" style="25" customWidth="1"/>
    <col min="29" max="29" width="9.625" style="25" customWidth="1"/>
    <col min="30" max="30" width="9" customWidth="1"/>
    <col min="31" max="31" width="9.375" style="25" customWidth="1"/>
    <col min="32" max="32" width="9.625" style="25" customWidth="1"/>
    <col min="33" max="33" width="9" customWidth="1"/>
    <col min="34" max="34" width="9.375" style="25" customWidth="1"/>
    <col min="35" max="35" width="9.625" style="25" customWidth="1"/>
    <col min="36" max="36" width="9" customWidth="1"/>
    <col min="37" max="37" width="9.375" style="25" customWidth="1"/>
    <col min="38" max="38" width="9.625" style="25" customWidth="1"/>
    <col min="39" max="39" width="9" customWidth="1"/>
    <col min="40" max="40" width="9.375" style="25" customWidth="1"/>
    <col min="41" max="41" width="9.625" style="25" customWidth="1"/>
    <col min="42" max="42" width="9" customWidth="1"/>
    <col min="43" max="43" width="9.375" style="25" customWidth="1"/>
    <col min="44" max="44" width="9.625" style="25" customWidth="1"/>
    <col min="45" max="45" width="9" customWidth="1"/>
  </cols>
  <sheetData>
    <row r="1" spans="1:45" x14ac:dyDescent="0.4">
      <c r="A1" s="268" t="s">
        <v>182</v>
      </c>
      <c r="B1" s="268"/>
      <c r="C1" s="268"/>
      <c r="D1" s="269" t="s">
        <v>92</v>
      </c>
      <c r="E1" s="270"/>
      <c r="F1" s="271"/>
      <c r="G1" s="269" t="s">
        <v>87</v>
      </c>
      <c r="H1" s="270"/>
      <c r="I1" s="271"/>
      <c r="J1" s="260" t="s">
        <v>68</v>
      </c>
      <c r="K1" s="261"/>
      <c r="L1" s="262"/>
      <c r="M1" s="260" t="s">
        <v>80</v>
      </c>
      <c r="N1" s="261"/>
      <c r="O1" s="262"/>
      <c r="P1" s="260" t="s">
        <v>84</v>
      </c>
      <c r="Q1" s="261"/>
      <c r="R1" s="262"/>
      <c r="S1" s="260" t="s">
        <v>90</v>
      </c>
      <c r="T1" s="261"/>
      <c r="U1" s="262"/>
      <c r="V1" s="260" t="s">
        <v>142</v>
      </c>
      <c r="W1" s="261"/>
      <c r="X1" s="262"/>
      <c r="Y1" s="260" t="s">
        <v>140</v>
      </c>
      <c r="Z1" s="261"/>
      <c r="AA1" s="262"/>
      <c r="AB1" s="260" t="s">
        <v>146</v>
      </c>
      <c r="AC1" s="261"/>
      <c r="AD1" s="262"/>
      <c r="AE1" s="260" t="s">
        <v>137</v>
      </c>
      <c r="AF1" s="261"/>
      <c r="AG1" s="262"/>
      <c r="AH1" s="260" t="s">
        <v>141</v>
      </c>
      <c r="AI1" s="261"/>
      <c r="AJ1" s="262"/>
      <c r="AK1" s="260" t="s">
        <v>149</v>
      </c>
      <c r="AL1" s="261"/>
      <c r="AM1" s="262"/>
      <c r="AN1" s="260" t="s">
        <v>139</v>
      </c>
      <c r="AO1" s="261"/>
      <c r="AP1" s="262"/>
      <c r="AQ1" s="260" t="s">
        <v>138</v>
      </c>
      <c r="AR1" s="261"/>
      <c r="AS1" s="262"/>
    </row>
    <row r="2" spans="1:45" ht="19.5" thickBot="1" x14ac:dyDescent="0.45">
      <c r="A2" s="272"/>
      <c r="B2" s="273"/>
      <c r="C2" s="173" t="s">
        <v>58</v>
      </c>
      <c r="D2" s="23" t="s">
        <v>93</v>
      </c>
      <c r="E2" s="23" t="s">
        <v>57</v>
      </c>
      <c r="F2" s="6" t="s">
        <v>66</v>
      </c>
      <c r="G2" s="23" t="s">
        <v>59</v>
      </c>
      <c r="H2" s="23" t="s">
        <v>57</v>
      </c>
      <c r="I2" s="6" t="s">
        <v>66</v>
      </c>
      <c r="J2" s="167" t="s">
        <v>59</v>
      </c>
      <c r="K2" s="23" t="s">
        <v>57</v>
      </c>
      <c r="L2" s="6" t="s">
        <v>66</v>
      </c>
      <c r="M2" s="167" t="s">
        <v>59</v>
      </c>
      <c r="N2" s="23" t="s">
        <v>57</v>
      </c>
      <c r="O2" s="6" t="s">
        <v>66</v>
      </c>
      <c r="P2" s="167" t="s">
        <v>59</v>
      </c>
      <c r="Q2" s="23" t="s">
        <v>57</v>
      </c>
      <c r="R2" s="6" t="s">
        <v>66</v>
      </c>
      <c r="S2" s="167" t="s">
        <v>59</v>
      </c>
      <c r="T2" s="23" t="s">
        <v>57</v>
      </c>
      <c r="U2" s="6" t="s">
        <v>66</v>
      </c>
      <c r="V2" s="167" t="s">
        <v>59</v>
      </c>
      <c r="W2" s="23" t="s">
        <v>57</v>
      </c>
      <c r="X2" s="6" t="s">
        <v>66</v>
      </c>
      <c r="Y2" s="167" t="s">
        <v>59</v>
      </c>
      <c r="Z2" s="23" t="s">
        <v>57</v>
      </c>
      <c r="AA2" s="6" t="s">
        <v>66</v>
      </c>
      <c r="AB2" s="23" t="s">
        <v>59</v>
      </c>
      <c r="AC2" s="23" t="s">
        <v>57</v>
      </c>
      <c r="AD2" s="6" t="s">
        <v>66</v>
      </c>
      <c r="AE2" s="23" t="s">
        <v>59</v>
      </c>
      <c r="AF2" s="23" t="s">
        <v>57</v>
      </c>
      <c r="AG2" s="6" t="s">
        <v>66</v>
      </c>
      <c r="AH2" s="23" t="s">
        <v>59</v>
      </c>
      <c r="AI2" s="23" t="s">
        <v>57</v>
      </c>
      <c r="AJ2" s="6" t="s">
        <v>66</v>
      </c>
      <c r="AK2" s="23" t="s">
        <v>59</v>
      </c>
      <c r="AL2" s="23" t="s">
        <v>57</v>
      </c>
      <c r="AM2" s="6" t="s">
        <v>66</v>
      </c>
      <c r="AN2" s="23" t="s">
        <v>59</v>
      </c>
      <c r="AO2" s="23" t="s">
        <v>57</v>
      </c>
      <c r="AP2" s="6" t="s">
        <v>66</v>
      </c>
      <c r="AQ2" s="23" t="s">
        <v>59</v>
      </c>
      <c r="AR2" s="23" t="s">
        <v>57</v>
      </c>
      <c r="AS2" s="6" t="s">
        <v>66</v>
      </c>
    </row>
    <row r="3" spans="1:45" s="3" customFormat="1" ht="18" customHeight="1" thickBot="1" x14ac:dyDescent="0.45">
      <c r="A3" s="265" t="s">
        <v>29</v>
      </c>
      <c r="B3" s="172" t="s">
        <v>47</v>
      </c>
      <c r="C3" s="175"/>
      <c r="D3" s="166" t="e">
        <f t="shared" ref="D3:D21" si="0">AVERAGE(J3,M3,P3,S3,V3,Y3,AB3,AE3,AH3,AK3,AN3)</f>
        <v>#DIV/0!</v>
      </c>
      <c r="E3" s="24" t="e">
        <f>D3-C3</f>
        <v>#DIV/0!</v>
      </c>
      <c r="F3" s="22">
        <f t="shared" ref="F3:F20" si="1">IF(ISERR(D3/C3),0,D3/C3)</f>
        <v>0</v>
      </c>
      <c r="G3" s="24">
        <f t="shared" ref="G3:G21" si="2">SUM(J3,M3,P3,S3,V3,Y3,AB3,AE3,AH3,AK3,AN3,AQ3)</f>
        <v>0</v>
      </c>
      <c r="H3" s="39"/>
      <c r="I3" s="165"/>
      <c r="J3" s="169"/>
      <c r="K3" s="166">
        <f>J3-C3</f>
        <v>0</v>
      </c>
      <c r="L3" s="170">
        <f t="shared" ref="L3:L4" si="3">IF(ISERR(J3/$C3),0,J3/$C3)</f>
        <v>0</v>
      </c>
      <c r="M3" s="171"/>
      <c r="N3" s="166">
        <f>M3-$C3</f>
        <v>0</v>
      </c>
      <c r="O3" s="170">
        <f t="shared" ref="O3:O4" si="4">IF(ISERR(M3/$C3),0,M3/$C3)</f>
        <v>0</v>
      </c>
      <c r="P3" s="169"/>
      <c r="Q3" s="166">
        <f>P3-$C3</f>
        <v>0</v>
      </c>
      <c r="R3" s="170">
        <f t="shared" ref="R3:R4" si="5">IF(ISERR(P3/$C3),0,P3/$C3)</f>
        <v>0</v>
      </c>
      <c r="S3" s="169"/>
      <c r="T3" s="166">
        <f>S3-$C3</f>
        <v>0</v>
      </c>
      <c r="U3" s="170">
        <f t="shared" ref="U3:U4" si="6">IF(ISERR(S3/$C3),0,S3/$C3)</f>
        <v>0</v>
      </c>
      <c r="V3" s="169"/>
      <c r="W3" s="166">
        <f>V3-$C3</f>
        <v>0</v>
      </c>
      <c r="X3" s="170">
        <f t="shared" ref="X3:X4" si="7">IF(ISERR(V3/$C3),0,V3/$C3)</f>
        <v>0</v>
      </c>
      <c r="Y3" s="169"/>
      <c r="Z3" s="166">
        <f>Y3-$C3</f>
        <v>0</v>
      </c>
      <c r="AA3" s="22">
        <f t="shared" ref="AA3:AA4" si="8">IF(ISERR(Y3/$C3),0,Y3/$C3)</f>
        <v>0</v>
      </c>
      <c r="AB3" s="169"/>
      <c r="AC3" s="24">
        <f>AB3-$C3</f>
        <v>0</v>
      </c>
      <c r="AD3" s="22">
        <f t="shared" ref="AD3:AD4" si="9">IF(ISERR(AB3/$C3),0,AB3/$C3)</f>
        <v>0</v>
      </c>
      <c r="AE3" s="169"/>
      <c r="AF3" s="24">
        <f>AE3-$C3</f>
        <v>0</v>
      </c>
      <c r="AG3" s="22">
        <f t="shared" ref="AG3:AG4" si="10">IF(ISERR(AE3/$C3),0,AE3/$C3)</f>
        <v>0</v>
      </c>
      <c r="AH3" s="169"/>
      <c r="AI3" s="24">
        <f>AH3-$C3</f>
        <v>0</v>
      </c>
      <c r="AJ3" s="22">
        <f t="shared" ref="AJ3:AJ4" si="11">IF(ISERR(AH3/$C3),0,AH3/$C3)</f>
        <v>0</v>
      </c>
      <c r="AK3" s="169"/>
      <c r="AL3" s="24">
        <f>AK3-$C3</f>
        <v>0</v>
      </c>
      <c r="AM3" s="22">
        <f t="shared" ref="AM3:AM4" si="12">IF(ISERR(AK3/$C3),0,AK3/$C3)</f>
        <v>0</v>
      </c>
      <c r="AN3" s="169"/>
      <c r="AO3" s="24">
        <f>AN3-$C3</f>
        <v>0</v>
      </c>
      <c r="AP3" s="22">
        <f t="shared" ref="AP3:AP4" si="13">IF(ISERR(AN3/$C3),0,AN3/$C3)</f>
        <v>0</v>
      </c>
      <c r="AQ3" s="169"/>
      <c r="AR3" s="24">
        <f>AQ3-$C3</f>
        <v>0</v>
      </c>
      <c r="AS3" s="22">
        <f t="shared" ref="AS3:AS4" si="14">IF(ISERR(AQ3/$C3),0,AQ3/$C3)</f>
        <v>0</v>
      </c>
    </row>
    <row r="4" spans="1:45" s="3" customFormat="1" ht="19.5" thickBot="1" x14ac:dyDescent="0.45">
      <c r="A4" s="266"/>
      <c r="B4" s="172" t="s">
        <v>129</v>
      </c>
      <c r="C4" s="175"/>
      <c r="D4" s="166" t="e">
        <f t="shared" si="0"/>
        <v>#DIV/0!</v>
      </c>
      <c r="E4" s="24" t="e">
        <f t="shared" ref="E4:E5" si="15">D4-C4</f>
        <v>#DIV/0!</v>
      </c>
      <c r="F4" s="22">
        <f t="shared" si="1"/>
        <v>0</v>
      </c>
      <c r="G4" s="24">
        <f t="shared" si="2"/>
        <v>0</v>
      </c>
      <c r="H4" s="39"/>
      <c r="I4" s="165"/>
      <c r="J4" s="169"/>
      <c r="K4" s="166">
        <f>J4-C4</f>
        <v>0</v>
      </c>
      <c r="L4" s="170">
        <f t="shared" si="3"/>
        <v>0</v>
      </c>
      <c r="M4" s="169"/>
      <c r="N4" s="166">
        <f t="shared" ref="N4:N5" si="16">M4-$C4</f>
        <v>0</v>
      </c>
      <c r="O4" s="170">
        <f t="shared" si="4"/>
        <v>0</v>
      </c>
      <c r="P4" s="169"/>
      <c r="Q4" s="166">
        <f t="shared" ref="Q4:Q5" si="17">P4-$C4</f>
        <v>0</v>
      </c>
      <c r="R4" s="170">
        <f t="shared" si="5"/>
        <v>0</v>
      </c>
      <c r="S4" s="169"/>
      <c r="T4" s="166">
        <f t="shared" ref="T4:T5" si="18">S4-$C4</f>
        <v>0</v>
      </c>
      <c r="U4" s="170">
        <f t="shared" si="6"/>
        <v>0</v>
      </c>
      <c r="V4" s="169"/>
      <c r="W4" s="166">
        <f t="shared" ref="W4:W5" si="19">V4-$C4</f>
        <v>0</v>
      </c>
      <c r="X4" s="170">
        <f t="shared" si="7"/>
        <v>0</v>
      </c>
      <c r="Y4" s="169"/>
      <c r="Z4" s="166">
        <f t="shared" ref="Z4:Z5" si="20">Y4-$C4</f>
        <v>0</v>
      </c>
      <c r="AA4" s="22">
        <f t="shared" si="8"/>
        <v>0</v>
      </c>
      <c r="AB4" s="169"/>
      <c r="AC4" s="24">
        <f t="shared" ref="AC4:AC5" si="21">AB4-$C4</f>
        <v>0</v>
      </c>
      <c r="AD4" s="22">
        <f t="shared" si="9"/>
        <v>0</v>
      </c>
      <c r="AE4" s="169"/>
      <c r="AF4" s="24">
        <f t="shared" ref="AF4:AF5" si="22">AE4-$C4</f>
        <v>0</v>
      </c>
      <c r="AG4" s="22">
        <f t="shared" si="10"/>
        <v>0</v>
      </c>
      <c r="AH4" s="169"/>
      <c r="AI4" s="24">
        <f t="shared" ref="AI4:AI5" si="23">AH4-$C4</f>
        <v>0</v>
      </c>
      <c r="AJ4" s="22">
        <f t="shared" si="11"/>
        <v>0</v>
      </c>
      <c r="AK4" s="169"/>
      <c r="AL4" s="24">
        <f t="shared" ref="AL4:AL5" si="24">AK4-$C4</f>
        <v>0</v>
      </c>
      <c r="AM4" s="22">
        <f t="shared" si="12"/>
        <v>0</v>
      </c>
      <c r="AN4" s="169"/>
      <c r="AO4" s="24">
        <f t="shared" ref="AO4:AO5" si="25">AN4-$C4</f>
        <v>0</v>
      </c>
      <c r="AP4" s="22">
        <f t="shared" si="13"/>
        <v>0</v>
      </c>
      <c r="AQ4" s="169"/>
      <c r="AR4" s="24">
        <f t="shared" ref="AR4:AR5" si="26">AQ4-$C4</f>
        <v>0</v>
      </c>
      <c r="AS4" s="22">
        <f t="shared" si="14"/>
        <v>0</v>
      </c>
    </row>
    <row r="5" spans="1:45" s="3" customFormat="1" ht="19.5" thickBot="1" x14ac:dyDescent="0.45">
      <c r="A5" s="267"/>
      <c r="B5" s="58" t="s">
        <v>62</v>
      </c>
      <c r="C5" s="174">
        <f>SUM(C3:C4)</f>
        <v>0</v>
      </c>
      <c r="D5" s="24">
        <f t="shared" si="0"/>
        <v>0</v>
      </c>
      <c r="E5" s="24">
        <f t="shared" si="15"/>
        <v>0</v>
      </c>
      <c r="F5" s="22">
        <f t="shared" si="1"/>
        <v>0</v>
      </c>
      <c r="G5" s="24">
        <f t="shared" si="2"/>
        <v>0</v>
      </c>
      <c r="H5" s="39"/>
      <c r="I5" s="41"/>
      <c r="J5" s="168">
        <f>SUM(J3:J4)</f>
        <v>0</v>
      </c>
      <c r="K5" s="24">
        <f>SUM(K3:K4)</f>
        <v>0</v>
      </c>
      <c r="L5" s="22">
        <f>IF(ISERR(J5/$C5),0,J5/$C5)</f>
        <v>0</v>
      </c>
      <c r="M5" s="168">
        <f>SUM(M3:M4)</f>
        <v>0</v>
      </c>
      <c r="N5" s="24">
        <f t="shared" si="16"/>
        <v>0</v>
      </c>
      <c r="O5" s="22">
        <f>IF(ISERR(M5/$C5),0,M5/$C5)</f>
        <v>0</v>
      </c>
      <c r="P5" s="168">
        <f>SUM(P3:P4)</f>
        <v>0</v>
      </c>
      <c r="Q5" s="24">
        <f t="shared" si="17"/>
        <v>0</v>
      </c>
      <c r="R5" s="22">
        <f>IF(ISERR(P5/$C5),0,P5/$C5)</f>
        <v>0</v>
      </c>
      <c r="S5" s="168">
        <f>SUM(S3:S4)</f>
        <v>0</v>
      </c>
      <c r="T5" s="24">
        <f t="shared" si="18"/>
        <v>0</v>
      </c>
      <c r="U5" s="22">
        <f>IF(ISERR(S5/$C5),0,S5/$C5)</f>
        <v>0</v>
      </c>
      <c r="V5" s="168">
        <f>SUM(V3:V4)</f>
        <v>0</v>
      </c>
      <c r="W5" s="24">
        <f t="shared" si="19"/>
        <v>0</v>
      </c>
      <c r="X5" s="22">
        <f>IF(ISERR(V5/$C5),0,V5/$C5)</f>
        <v>0</v>
      </c>
      <c r="Y5" s="168">
        <f>SUM(Y3:Y4)</f>
        <v>0</v>
      </c>
      <c r="Z5" s="24">
        <f t="shared" si="20"/>
        <v>0</v>
      </c>
      <c r="AA5" s="22">
        <f>IF(ISERR(Y5/$C5),0,Y5/$C5)</f>
        <v>0</v>
      </c>
      <c r="AB5" s="24">
        <f>SUM(AB3:AB4)</f>
        <v>0</v>
      </c>
      <c r="AC5" s="24">
        <f t="shared" si="21"/>
        <v>0</v>
      </c>
      <c r="AD5" s="22">
        <f>IF(ISERR(AB5/$C5),0,AB5/$C5)</f>
        <v>0</v>
      </c>
      <c r="AE5" s="24">
        <f>SUM(AE3:AE4)</f>
        <v>0</v>
      </c>
      <c r="AF5" s="24">
        <f t="shared" si="22"/>
        <v>0</v>
      </c>
      <c r="AG5" s="22">
        <f>IF(ISERR(AE5/$C5),0,AE5/$C5)</f>
        <v>0</v>
      </c>
      <c r="AH5" s="24">
        <f>SUM(AH3:AH4)</f>
        <v>0</v>
      </c>
      <c r="AI5" s="24">
        <f t="shared" si="23"/>
        <v>0</v>
      </c>
      <c r="AJ5" s="22">
        <f>IF(ISERR(AH5/$C5),0,AH5/$C5)</f>
        <v>0</v>
      </c>
      <c r="AK5" s="24">
        <f>SUM(AK3:AK4)</f>
        <v>0</v>
      </c>
      <c r="AL5" s="24">
        <f t="shared" si="24"/>
        <v>0</v>
      </c>
      <c r="AM5" s="22">
        <f>IF(ISERR(AK5/$C5),0,AK5/$C5)</f>
        <v>0</v>
      </c>
      <c r="AN5" s="24">
        <f>SUM(AN3:AN4)</f>
        <v>0</v>
      </c>
      <c r="AO5" s="24">
        <f t="shared" si="25"/>
        <v>0</v>
      </c>
      <c r="AP5" s="22">
        <f>IF(ISERR(AN5/$C5),0,AN5/$C5)</f>
        <v>0</v>
      </c>
      <c r="AQ5" s="24">
        <f>SUM(AQ3:AQ4)</f>
        <v>0</v>
      </c>
      <c r="AR5" s="24">
        <f t="shared" si="26"/>
        <v>0</v>
      </c>
      <c r="AS5" s="22">
        <f>IF(ISERR(AQ5/$C5),0,AQ5/$C5)</f>
        <v>0</v>
      </c>
    </row>
    <row r="6" spans="1:45" ht="18" customHeight="1" thickBot="1" x14ac:dyDescent="0.45">
      <c r="A6" s="243" t="s">
        <v>22</v>
      </c>
      <c r="B6" s="59" t="s">
        <v>55</v>
      </c>
      <c r="C6" s="175"/>
      <c r="D6" s="24">
        <f t="shared" si="0"/>
        <v>0</v>
      </c>
      <c r="E6" s="24">
        <f>C6-D6</f>
        <v>0</v>
      </c>
      <c r="F6" s="22">
        <f t="shared" si="1"/>
        <v>0</v>
      </c>
      <c r="G6" s="24">
        <f t="shared" si="2"/>
        <v>0</v>
      </c>
      <c r="H6" s="39"/>
      <c r="I6" s="41"/>
      <c r="J6" s="24">
        <f>SUMIF(消費01!$D$3:$D$259,'2025年予実'!$B6,消費01!$C$3:$C$259)</f>
        <v>0</v>
      </c>
      <c r="K6" s="24">
        <f t="shared" ref="K6:K20" si="27">C6-J6</f>
        <v>0</v>
      </c>
      <c r="L6" s="22">
        <f>IF(ISERR(J6/$C6),0,J6/$C6)</f>
        <v>0</v>
      </c>
      <c r="M6" s="24">
        <f>SUMIF(消費02!$D$3:$D$287,'2025年予実'!$B6,消費02!$C$3:$C$287)</f>
        <v>0</v>
      </c>
      <c r="N6" s="24">
        <f>$C6-M6</f>
        <v>0</v>
      </c>
      <c r="O6" s="22">
        <f>IF(ISERR(M6/$C6),0,M6/$C6)</f>
        <v>0</v>
      </c>
      <c r="P6" s="24">
        <f>SUMIF(消費03!$D$3:$D$308,'2025年予実'!$B6,消費03!$C$3:$C$308)</f>
        <v>0</v>
      </c>
      <c r="Q6" s="24">
        <f>$C6-P6</f>
        <v>0</v>
      </c>
      <c r="R6" s="22">
        <f>IF(ISERR(P6/$C6),0,P6/$C6)</f>
        <v>0</v>
      </c>
      <c r="S6" s="24">
        <f>SUMIF(消費04!$D$3:$D$316,'2025年予実'!$B6,消費04!$C$3:$C$316)</f>
        <v>0</v>
      </c>
      <c r="T6" s="24">
        <f>$C6-S6</f>
        <v>0</v>
      </c>
      <c r="U6" s="22">
        <f>IF(ISERR(S6/$C6),0,S6/$C6)</f>
        <v>0</v>
      </c>
      <c r="V6" s="24">
        <f>SUMIF(消費05!$D$3:$D$339,'2025年予実'!$B6,消費05!$C$3:$C$339)</f>
        <v>0</v>
      </c>
      <c r="W6" s="24">
        <f>$C6-V6</f>
        <v>0</v>
      </c>
      <c r="X6" s="22">
        <f>IF(ISERR(V6/$C6),0,V6/$C6)</f>
        <v>0</v>
      </c>
      <c r="Y6" s="24">
        <f>SUMIF(消費06!$D$3:$D$303,'2025年予実'!$B6,消費06!$C$3:$C$303)</f>
        <v>0</v>
      </c>
      <c r="Z6" s="24">
        <f>$C6-Y6</f>
        <v>0</v>
      </c>
      <c r="AA6" s="22">
        <f>IF(ISERR(Y6/$C6),0,Y6/$C6)</f>
        <v>0</v>
      </c>
      <c r="AB6" s="24">
        <f>SUMIF(消費07!$D$3:$D$303,'2025年予実'!$B6,消費07!$C$3:$C$303)</f>
        <v>0</v>
      </c>
      <c r="AC6" s="24">
        <f>$C6-AB6</f>
        <v>0</v>
      </c>
      <c r="AD6" s="22">
        <f>IF(ISERR(AB6/$C6),0,AB6/$C6)</f>
        <v>0</v>
      </c>
      <c r="AE6" s="24">
        <f>SUMIF(消費08!$D$3:$D$327,'2025年予実'!$B6,消費08!$C$3:$C$327)</f>
        <v>0</v>
      </c>
      <c r="AF6" s="24">
        <f>$C6-AE6</f>
        <v>0</v>
      </c>
      <c r="AG6" s="22">
        <f>IF(ISERR(AE6/$C6),0,AE6/$C6)</f>
        <v>0</v>
      </c>
      <c r="AH6" s="24">
        <f>SUMIF(消費09!$D$3:$D$317,'2025年予実'!$B6,消費09!$C$3:$C$317)</f>
        <v>0</v>
      </c>
      <c r="AI6" s="24">
        <f>$C6-AH6</f>
        <v>0</v>
      </c>
      <c r="AJ6" s="22">
        <f>IF(ISERR(AH6/$C6),0,AH6/$C6)</f>
        <v>0</v>
      </c>
      <c r="AK6" s="24">
        <f>SUMIF(消費10!$D$3:$D$332,'2025年予実'!$B6,消費10!$C$3:$C$332)</f>
        <v>0</v>
      </c>
      <c r="AL6" s="24">
        <f>$C6-AK6</f>
        <v>0</v>
      </c>
      <c r="AM6" s="22">
        <f>IF(ISERR(AK6/$C6),0,AK6/$C6)</f>
        <v>0</v>
      </c>
      <c r="AN6" s="24">
        <f>SUMIF(消費11!$D$3:$D$327,'2025年予実'!$B6,消費11!$C$3:$C$327)</f>
        <v>0</v>
      </c>
      <c r="AO6" s="24">
        <f>$C6-AN6</f>
        <v>0</v>
      </c>
      <c r="AP6" s="22">
        <f>IF(ISERR(AN6/$C6),0,AN6/$C6)</f>
        <v>0</v>
      </c>
      <c r="AQ6" s="24">
        <f>SUMIF(消費12!$D$3:$D$320,'2025年予実'!$B6,消費12!$C$3:$C$320)</f>
        <v>0</v>
      </c>
      <c r="AR6" s="24">
        <f>$C6-AQ6</f>
        <v>0</v>
      </c>
      <c r="AS6" s="22">
        <f>IF(ISERR(AQ6/$C6),0,AQ6/$C6)</f>
        <v>0</v>
      </c>
    </row>
    <row r="7" spans="1:45" ht="19.5" thickBot="1" x14ac:dyDescent="0.45">
      <c r="A7" s="243"/>
      <c r="B7" s="59" t="s">
        <v>82</v>
      </c>
      <c r="C7" s="175"/>
      <c r="D7" s="24">
        <f t="shared" si="0"/>
        <v>0</v>
      </c>
      <c r="E7" s="24">
        <f t="shared" ref="E7:E20" si="28">C7-D7</f>
        <v>0</v>
      </c>
      <c r="F7" s="22">
        <f t="shared" si="1"/>
        <v>0</v>
      </c>
      <c r="G7" s="24">
        <f t="shared" si="2"/>
        <v>0</v>
      </c>
      <c r="H7" s="39"/>
      <c r="I7" s="41"/>
      <c r="J7" s="24">
        <f>SUMIF(消費01!$D$3:$D$259,'2025年予実'!$B7,消費01!$C$3:$C$259)</f>
        <v>0</v>
      </c>
      <c r="K7" s="24">
        <f t="shared" si="27"/>
        <v>0</v>
      </c>
      <c r="L7" s="22">
        <f t="shared" ref="L7:L20" si="29">IF(ISERR(J7/$C7),0,J7/$C7)</f>
        <v>0</v>
      </c>
      <c r="M7" s="24">
        <f>SUMIF(消費02!$D$3:$D$287,'2025年予実'!$B7,消費02!$C$3:$C$287)</f>
        <v>0</v>
      </c>
      <c r="N7" s="24">
        <f t="shared" ref="N7:N20" si="30">$C7-M7</f>
        <v>0</v>
      </c>
      <c r="O7" s="22">
        <f t="shared" ref="O7:O20" si="31">IF(ISERR(M7/$C7),0,M7/$C7)</f>
        <v>0</v>
      </c>
      <c r="P7" s="24">
        <f>SUMIF(消費03!$D$3:$D$308,'2025年予実'!$B7,消費03!$C$3:$C$308)</f>
        <v>0</v>
      </c>
      <c r="Q7" s="24">
        <f t="shared" ref="Q7:Q20" si="32">$C7-P7</f>
        <v>0</v>
      </c>
      <c r="R7" s="22">
        <f t="shared" ref="R7:R20" si="33">IF(ISERR(P7/$C7),0,P7/$C7)</f>
        <v>0</v>
      </c>
      <c r="S7" s="24">
        <f>SUMIF(消費04!$D$3:$D$316,'2025年予実'!$B7,消費04!$C$3:$C$316)</f>
        <v>0</v>
      </c>
      <c r="T7" s="24">
        <f t="shared" ref="T7:T20" si="34">$C7-S7</f>
        <v>0</v>
      </c>
      <c r="U7" s="22">
        <f t="shared" ref="U7:U20" si="35">IF(ISERR(S7/$C7),0,S7/$C7)</f>
        <v>0</v>
      </c>
      <c r="V7" s="24">
        <f>SUMIF(消費05!$D$3:$D$339,'2025年予実'!$B7,消費05!$C$3:$C$339)</f>
        <v>0</v>
      </c>
      <c r="W7" s="24">
        <f t="shared" ref="W7:W20" si="36">$C7-V7</f>
        <v>0</v>
      </c>
      <c r="X7" s="22">
        <f t="shared" ref="X7:X20" si="37">IF(ISERR(V7/$C7),0,V7/$C7)</f>
        <v>0</v>
      </c>
      <c r="Y7" s="24">
        <f>SUMIF(消費06!$D$3:$D$303,'2025年予実'!$B7,消費06!$C$3:$C$303)</f>
        <v>0</v>
      </c>
      <c r="Z7" s="24">
        <f t="shared" ref="Z7:Z20" si="38">$C7-Y7</f>
        <v>0</v>
      </c>
      <c r="AA7" s="22">
        <f t="shared" ref="AA7:AA20" si="39">IF(ISERR(Y7/$C7),0,Y7/$C7)</f>
        <v>0</v>
      </c>
      <c r="AB7" s="24">
        <f>SUMIF(消費07!$D$3:$D$303,'2025年予実'!$B7,消費07!$C$3:$C$303)</f>
        <v>0</v>
      </c>
      <c r="AC7" s="24">
        <f t="shared" ref="AC7:AC20" si="40">$C7-AB7</f>
        <v>0</v>
      </c>
      <c r="AD7" s="22">
        <f t="shared" ref="AD7:AD20" si="41">IF(ISERR(AB7/$C7),0,AB7/$C7)</f>
        <v>0</v>
      </c>
      <c r="AE7" s="24">
        <f>SUMIF(消費08!$D$3:$D$327,'2025年予実'!$B7,消費08!$C$3:$C$327)</f>
        <v>0</v>
      </c>
      <c r="AF7" s="24">
        <f t="shared" ref="AF7:AF20" si="42">$C7-AE7</f>
        <v>0</v>
      </c>
      <c r="AG7" s="22">
        <f t="shared" ref="AG7:AG20" si="43">IF(ISERR(AE7/$C7),0,AE7/$C7)</f>
        <v>0</v>
      </c>
      <c r="AH7" s="24">
        <f>SUMIF(消費09!$D$3:$D$317,'2025年予実'!$B7,消費09!$C$3:$C$317)</f>
        <v>0</v>
      </c>
      <c r="AI7" s="24">
        <f t="shared" ref="AI7:AI20" si="44">$C7-AH7</f>
        <v>0</v>
      </c>
      <c r="AJ7" s="22">
        <f t="shared" ref="AJ7:AJ20" si="45">IF(ISERR(AH7/$C7),0,AH7/$C7)</f>
        <v>0</v>
      </c>
      <c r="AK7" s="24">
        <f>SUMIF(消費10!$D$3:$D$332,'2025年予実'!$B7,消費10!$C$3:$C$332)</f>
        <v>0</v>
      </c>
      <c r="AL7" s="24">
        <f t="shared" ref="AL7:AL18" si="46">$C7-AK7</f>
        <v>0</v>
      </c>
      <c r="AM7" s="22">
        <f t="shared" ref="AM7:AM20" si="47">IF(ISERR(AK7/$C7),0,AK7/$C7)</f>
        <v>0</v>
      </c>
      <c r="AN7" s="24">
        <f>SUMIF(消費11!$D$3:$D$327,'2025年予実'!$B7,消費11!$C$3:$C$327)</f>
        <v>0</v>
      </c>
      <c r="AO7" s="24">
        <f t="shared" ref="AO7:AO18" si="48">$C7-AN7</f>
        <v>0</v>
      </c>
      <c r="AP7" s="22">
        <f t="shared" ref="AP7:AP20" si="49">IF(ISERR(AN7/$C7),0,AN7/$C7)</f>
        <v>0</v>
      </c>
      <c r="AQ7" s="24">
        <f>SUMIF(消費12!$D$3:$D$320,'2025年予実'!$B7,消費12!$C$3:$C$320)</f>
        <v>0</v>
      </c>
      <c r="AR7" s="24">
        <f t="shared" ref="AR7:AR18" si="50">$C7-AQ7</f>
        <v>0</v>
      </c>
      <c r="AS7" s="22">
        <f t="shared" ref="AS7:AS20" si="51">IF(ISERR(AQ7/$C7),0,AQ7/$C7)</f>
        <v>0</v>
      </c>
    </row>
    <row r="8" spans="1:45" ht="19.5" thickBot="1" x14ac:dyDescent="0.45">
      <c r="A8" s="243"/>
      <c r="B8" s="59" t="s">
        <v>54</v>
      </c>
      <c r="C8" s="175"/>
      <c r="D8" s="24">
        <f t="shared" si="0"/>
        <v>0</v>
      </c>
      <c r="E8" s="24">
        <f t="shared" si="28"/>
        <v>0</v>
      </c>
      <c r="F8" s="22">
        <f t="shared" si="1"/>
        <v>0</v>
      </c>
      <c r="G8" s="24">
        <f t="shared" si="2"/>
        <v>0</v>
      </c>
      <c r="H8" s="39"/>
      <c r="I8" s="41"/>
      <c r="J8" s="24">
        <f>SUMIF(消費01!$D$3:$D$259,'2025年予実'!$B8,消費01!$C$3:$C$259)</f>
        <v>0</v>
      </c>
      <c r="K8" s="24">
        <f t="shared" si="27"/>
        <v>0</v>
      </c>
      <c r="L8" s="22">
        <f t="shared" si="29"/>
        <v>0</v>
      </c>
      <c r="M8" s="24">
        <f>SUMIF(消費02!$D$3:$D$287,'2025年予実'!$B8,消費02!$C$3:$C$287)</f>
        <v>0</v>
      </c>
      <c r="N8" s="24">
        <f t="shared" si="30"/>
        <v>0</v>
      </c>
      <c r="O8" s="22">
        <f t="shared" si="31"/>
        <v>0</v>
      </c>
      <c r="P8" s="24">
        <f>SUMIF(消費03!$D$3:$D$308,'2025年予実'!$B8,消費03!$C$3:$C$308)</f>
        <v>0</v>
      </c>
      <c r="Q8" s="24">
        <f t="shared" si="32"/>
        <v>0</v>
      </c>
      <c r="R8" s="22">
        <f t="shared" si="33"/>
        <v>0</v>
      </c>
      <c r="S8" s="24">
        <f>SUMIF(消費04!$D$3:$D$316,'2025年予実'!$B8,消費04!$C$3:$C$316)</f>
        <v>0</v>
      </c>
      <c r="T8" s="24">
        <f t="shared" si="34"/>
        <v>0</v>
      </c>
      <c r="U8" s="22">
        <f t="shared" si="35"/>
        <v>0</v>
      </c>
      <c r="V8" s="24">
        <f>SUMIF(消費05!$D$3:$D$339,'2025年予実'!$B8,消費05!$C$3:$C$339)</f>
        <v>0</v>
      </c>
      <c r="W8" s="24">
        <f t="shared" si="36"/>
        <v>0</v>
      </c>
      <c r="X8" s="22">
        <f t="shared" si="37"/>
        <v>0</v>
      </c>
      <c r="Y8" s="24">
        <f>SUMIF(消費06!$D$3:$D$303,'2025年予実'!$B8,消費06!$C$3:$C$303)</f>
        <v>0</v>
      </c>
      <c r="Z8" s="24">
        <f t="shared" si="38"/>
        <v>0</v>
      </c>
      <c r="AA8" s="22">
        <f t="shared" si="39"/>
        <v>0</v>
      </c>
      <c r="AB8" s="24">
        <f>SUMIF(消費07!$D$3:$D$303,'2025年予実'!$B8,消費07!$C$3:$C$303)</f>
        <v>0</v>
      </c>
      <c r="AC8" s="24">
        <f t="shared" si="40"/>
        <v>0</v>
      </c>
      <c r="AD8" s="22">
        <f t="shared" si="41"/>
        <v>0</v>
      </c>
      <c r="AE8" s="24">
        <f>SUMIF(消費08!$D$3:$D$327,'2025年予実'!$B8,消費08!$C$3:$C$327)</f>
        <v>0</v>
      </c>
      <c r="AF8" s="24">
        <f t="shared" si="42"/>
        <v>0</v>
      </c>
      <c r="AG8" s="22">
        <f t="shared" si="43"/>
        <v>0</v>
      </c>
      <c r="AH8" s="24">
        <f>SUMIF(消費09!$D$3:$D$317,'2025年予実'!$B8,消費09!$C$3:$C$317)</f>
        <v>0</v>
      </c>
      <c r="AI8" s="24">
        <f t="shared" si="44"/>
        <v>0</v>
      </c>
      <c r="AJ8" s="22">
        <f t="shared" si="45"/>
        <v>0</v>
      </c>
      <c r="AK8" s="24">
        <f>SUMIF(消費10!$D$3:$D$332,'2025年予実'!$B8,消費10!$C$3:$C$332)</f>
        <v>0</v>
      </c>
      <c r="AL8" s="24">
        <f t="shared" si="46"/>
        <v>0</v>
      </c>
      <c r="AM8" s="22">
        <f t="shared" si="47"/>
        <v>0</v>
      </c>
      <c r="AN8" s="24">
        <f>SUMIF(消費11!$D$3:$D$327,'2025年予実'!$B8,消費11!$C$3:$C$327)</f>
        <v>0</v>
      </c>
      <c r="AO8" s="24">
        <f t="shared" si="48"/>
        <v>0</v>
      </c>
      <c r="AP8" s="22">
        <f t="shared" si="49"/>
        <v>0</v>
      </c>
      <c r="AQ8" s="24">
        <f>SUMIF(消費12!$D$3:$D$320,'2025年予実'!$B8,消費12!$C$3:$C$320)</f>
        <v>0</v>
      </c>
      <c r="AR8" s="24">
        <f t="shared" si="50"/>
        <v>0</v>
      </c>
      <c r="AS8" s="22">
        <f t="shared" si="51"/>
        <v>0</v>
      </c>
    </row>
    <row r="9" spans="1:45" ht="19.5" thickBot="1" x14ac:dyDescent="0.45">
      <c r="A9" s="243"/>
      <c r="B9" s="59" t="s">
        <v>21</v>
      </c>
      <c r="C9" s="175"/>
      <c r="D9" s="24">
        <f t="shared" si="0"/>
        <v>0</v>
      </c>
      <c r="E9" s="24">
        <f t="shared" si="28"/>
        <v>0</v>
      </c>
      <c r="F9" s="22">
        <f t="shared" si="1"/>
        <v>0</v>
      </c>
      <c r="G9" s="24">
        <f t="shared" si="2"/>
        <v>0</v>
      </c>
      <c r="H9" s="39"/>
      <c r="I9" s="41"/>
      <c r="J9" s="24">
        <f>SUMIF(消費01!$D$3:$D$259,'2025年予実'!$B9,消費01!$C$3:$C$259)</f>
        <v>0</v>
      </c>
      <c r="K9" s="24">
        <f t="shared" si="27"/>
        <v>0</v>
      </c>
      <c r="L9" s="22">
        <f t="shared" si="29"/>
        <v>0</v>
      </c>
      <c r="M9" s="24">
        <f>SUMIF(消費02!$D$3:$D$287,'2025年予実'!$B9,消費02!$C$3:$C$287)</f>
        <v>0</v>
      </c>
      <c r="N9" s="24">
        <f t="shared" si="30"/>
        <v>0</v>
      </c>
      <c r="O9" s="22">
        <f t="shared" si="31"/>
        <v>0</v>
      </c>
      <c r="P9" s="24">
        <f>SUMIF(消費03!$D$3:$D$308,'2025年予実'!$B9,消費03!$C$3:$C$308)</f>
        <v>0</v>
      </c>
      <c r="Q9" s="24">
        <f t="shared" si="32"/>
        <v>0</v>
      </c>
      <c r="R9" s="22">
        <f t="shared" si="33"/>
        <v>0</v>
      </c>
      <c r="S9" s="24">
        <f>SUMIF(消費04!$D$3:$D$316,'2025年予実'!$B9,消費04!$C$3:$C$316)</f>
        <v>0</v>
      </c>
      <c r="T9" s="24">
        <f t="shared" si="34"/>
        <v>0</v>
      </c>
      <c r="U9" s="22">
        <f t="shared" si="35"/>
        <v>0</v>
      </c>
      <c r="V9" s="24">
        <f>SUMIF(消費05!$D$3:$D$339,'2025年予実'!$B9,消費05!$C$3:$C$339)</f>
        <v>0</v>
      </c>
      <c r="W9" s="24">
        <f t="shared" si="36"/>
        <v>0</v>
      </c>
      <c r="X9" s="22">
        <f t="shared" si="37"/>
        <v>0</v>
      </c>
      <c r="Y9" s="24">
        <f>SUMIF(消費06!$D$3:$D$303,'2025年予実'!$B9,消費06!$C$3:$C$303)</f>
        <v>0</v>
      </c>
      <c r="Z9" s="24">
        <f t="shared" si="38"/>
        <v>0</v>
      </c>
      <c r="AA9" s="22">
        <f t="shared" si="39"/>
        <v>0</v>
      </c>
      <c r="AB9" s="24">
        <f>SUMIF(消費07!$D$3:$D$303,'2025年予実'!$B9,消費07!$C$3:$C$303)</f>
        <v>0</v>
      </c>
      <c r="AC9" s="24">
        <f t="shared" si="40"/>
        <v>0</v>
      </c>
      <c r="AD9" s="22">
        <f t="shared" si="41"/>
        <v>0</v>
      </c>
      <c r="AE9" s="24">
        <f>SUMIF(消費08!$D$3:$D$327,'2025年予実'!$B9,消費08!$C$3:$C$327)</f>
        <v>0</v>
      </c>
      <c r="AF9" s="24">
        <f t="shared" si="42"/>
        <v>0</v>
      </c>
      <c r="AG9" s="22">
        <f t="shared" si="43"/>
        <v>0</v>
      </c>
      <c r="AH9" s="24">
        <f>SUMIF(消費09!$D$3:$D$317,'2025年予実'!$B9,消費09!$C$3:$C$317)</f>
        <v>0</v>
      </c>
      <c r="AI9" s="24">
        <f t="shared" si="44"/>
        <v>0</v>
      </c>
      <c r="AJ9" s="22">
        <f t="shared" si="45"/>
        <v>0</v>
      </c>
      <c r="AK9" s="24">
        <f>SUMIF(消費10!$D$3:$D$332,'2025年予実'!$B9,消費10!$C$3:$C$332)</f>
        <v>0</v>
      </c>
      <c r="AL9" s="24">
        <f t="shared" si="46"/>
        <v>0</v>
      </c>
      <c r="AM9" s="22">
        <f t="shared" si="47"/>
        <v>0</v>
      </c>
      <c r="AN9" s="24">
        <f>SUMIF(消費11!$D$3:$D$327,'2025年予実'!$B9,消費11!$C$3:$C$327)</f>
        <v>0</v>
      </c>
      <c r="AO9" s="24">
        <f t="shared" si="48"/>
        <v>0</v>
      </c>
      <c r="AP9" s="22">
        <f t="shared" si="49"/>
        <v>0</v>
      </c>
      <c r="AQ9" s="24">
        <f>SUMIF(消費12!$D$3:$D$320,'2025年予実'!$B9,消費12!$C$3:$C$320)</f>
        <v>0</v>
      </c>
      <c r="AR9" s="24">
        <f t="shared" si="50"/>
        <v>0</v>
      </c>
      <c r="AS9" s="22">
        <f t="shared" si="51"/>
        <v>0</v>
      </c>
    </row>
    <row r="10" spans="1:45" ht="19.5" thickBot="1" x14ac:dyDescent="0.45">
      <c r="A10" s="243"/>
      <c r="B10" s="59" t="s">
        <v>45</v>
      </c>
      <c r="C10" s="175"/>
      <c r="D10" s="24">
        <f t="shared" si="0"/>
        <v>0</v>
      </c>
      <c r="E10" s="24">
        <f t="shared" si="28"/>
        <v>0</v>
      </c>
      <c r="F10" s="22">
        <f t="shared" si="1"/>
        <v>0</v>
      </c>
      <c r="G10" s="24">
        <f t="shared" si="2"/>
        <v>0</v>
      </c>
      <c r="H10" s="39"/>
      <c r="I10" s="41"/>
      <c r="J10" s="24">
        <f>SUMIF(消費01!$D$3:$D$259,'2025年予実'!$B10,消費01!$C$3:$C$259)</f>
        <v>0</v>
      </c>
      <c r="K10" s="24">
        <f t="shared" si="27"/>
        <v>0</v>
      </c>
      <c r="L10" s="22">
        <f t="shared" si="29"/>
        <v>0</v>
      </c>
      <c r="M10" s="24">
        <f>SUMIF(消費02!$D$3:$D$287,'2025年予実'!$B10,消費02!$C$3:$C$287)</f>
        <v>0</v>
      </c>
      <c r="N10" s="24">
        <f t="shared" si="30"/>
        <v>0</v>
      </c>
      <c r="O10" s="22">
        <f t="shared" si="31"/>
        <v>0</v>
      </c>
      <c r="P10" s="24">
        <f>SUMIF(消費03!$D$3:$D$308,'2025年予実'!$B10,消費03!$C$3:$C$308)</f>
        <v>0</v>
      </c>
      <c r="Q10" s="24">
        <f t="shared" si="32"/>
        <v>0</v>
      </c>
      <c r="R10" s="22">
        <f t="shared" si="33"/>
        <v>0</v>
      </c>
      <c r="S10" s="24">
        <f>SUMIF(消費04!$D$3:$D$316,'2025年予実'!$B10,消費04!$C$3:$C$316)</f>
        <v>0</v>
      </c>
      <c r="T10" s="24">
        <f t="shared" si="34"/>
        <v>0</v>
      </c>
      <c r="U10" s="22">
        <f t="shared" si="35"/>
        <v>0</v>
      </c>
      <c r="V10" s="24">
        <f>SUMIF(消費05!$D$3:$D$339,'2025年予実'!$B10,消費05!$C$3:$C$339)</f>
        <v>0</v>
      </c>
      <c r="W10" s="24">
        <f t="shared" si="36"/>
        <v>0</v>
      </c>
      <c r="X10" s="22">
        <f t="shared" si="37"/>
        <v>0</v>
      </c>
      <c r="Y10" s="24">
        <f>SUMIF(消費06!$D$3:$D$303,'2025年予実'!$B10,消費06!$C$3:$C$303)</f>
        <v>0</v>
      </c>
      <c r="Z10" s="24">
        <f t="shared" si="38"/>
        <v>0</v>
      </c>
      <c r="AA10" s="22">
        <f t="shared" si="39"/>
        <v>0</v>
      </c>
      <c r="AB10" s="24">
        <f>SUMIF(消費07!$D$3:$D$303,'2025年予実'!$B10,消費07!$C$3:$C$303)</f>
        <v>0</v>
      </c>
      <c r="AC10" s="24">
        <f t="shared" si="40"/>
        <v>0</v>
      </c>
      <c r="AD10" s="22">
        <f t="shared" si="41"/>
        <v>0</v>
      </c>
      <c r="AE10" s="24">
        <f>SUMIF(消費08!$D$3:$D$327,'2025年予実'!$B10,消費08!$C$3:$C$327)</f>
        <v>0</v>
      </c>
      <c r="AF10" s="24">
        <f t="shared" si="42"/>
        <v>0</v>
      </c>
      <c r="AG10" s="22">
        <f t="shared" si="43"/>
        <v>0</v>
      </c>
      <c r="AH10" s="24">
        <f>SUMIF(消費09!$D$3:$D$317,'2025年予実'!$B10,消費09!$C$3:$C$317)</f>
        <v>0</v>
      </c>
      <c r="AI10" s="24">
        <f t="shared" si="44"/>
        <v>0</v>
      </c>
      <c r="AJ10" s="22">
        <f t="shared" si="45"/>
        <v>0</v>
      </c>
      <c r="AK10" s="24">
        <f>SUMIF(消費10!$D$3:$D$332,'2025年予実'!$B10,消費10!$C$3:$C$332)</f>
        <v>0</v>
      </c>
      <c r="AL10" s="24">
        <f t="shared" si="46"/>
        <v>0</v>
      </c>
      <c r="AM10" s="22">
        <f t="shared" si="47"/>
        <v>0</v>
      </c>
      <c r="AN10" s="24">
        <f>SUMIF(消費11!$D$3:$D$327,'2025年予実'!$B10,消費11!$C$3:$C$327)</f>
        <v>0</v>
      </c>
      <c r="AO10" s="24">
        <f t="shared" si="48"/>
        <v>0</v>
      </c>
      <c r="AP10" s="22">
        <f t="shared" si="49"/>
        <v>0</v>
      </c>
      <c r="AQ10" s="24">
        <f>SUMIF(消費12!$D$3:$D$320,'2025年予実'!$B10,消費12!$C$3:$C$320)</f>
        <v>0</v>
      </c>
      <c r="AR10" s="24">
        <f t="shared" si="50"/>
        <v>0</v>
      </c>
      <c r="AS10" s="22">
        <f t="shared" si="51"/>
        <v>0</v>
      </c>
    </row>
    <row r="11" spans="1:45" ht="19.5" thickBot="1" x14ac:dyDescent="0.45">
      <c r="A11" s="243"/>
      <c r="B11" s="59" t="s">
        <v>28</v>
      </c>
      <c r="C11" s="175"/>
      <c r="D11" s="24">
        <f t="shared" si="0"/>
        <v>0</v>
      </c>
      <c r="E11" s="24">
        <f t="shared" si="28"/>
        <v>0</v>
      </c>
      <c r="F11" s="22">
        <f t="shared" si="1"/>
        <v>0</v>
      </c>
      <c r="G11" s="24">
        <f t="shared" si="2"/>
        <v>0</v>
      </c>
      <c r="H11" s="39"/>
      <c r="I11" s="41"/>
      <c r="J11" s="24">
        <f>SUMIF(消費01!$D$3:$D$259,'2025年予実'!$B11,消費01!$C$3:$C$259)</f>
        <v>0</v>
      </c>
      <c r="K11" s="24">
        <f t="shared" si="27"/>
        <v>0</v>
      </c>
      <c r="L11" s="22">
        <f t="shared" si="29"/>
        <v>0</v>
      </c>
      <c r="M11" s="24">
        <f>SUMIF(消費02!$D$3:$D$287,'2025年予実'!$B11,消費02!$C$3:$C$287)</f>
        <v>0</v>
      </c>
      <c r="N11" s="24">
        <f t="shared" si="30"/>
        <v>0</v>
      </c>
      <c r="O11" s="22">
        <f t="shared" si="31"/>
        <v>0</v>
      </c>
      <c r="P11" s="24">
        <f>SUMIF(消費03!$D$3:$D$308,'2025年予実'!$B11,消費03!$C$3:$C$308)</f>
        <v>0</v>
      </c>
      <c r="Q11" s="24">
        <f t="shared" si="32"/>
        <v>0</v>
      </c>
      <c r="R11" s="22">
        <f t="shared" si="33"/>
        <v>0</v>
      </c>
      <c r="S11" s="24">
        <f>SUMIF(消費04!$D$3:$D$316,'2025年予実'!$B11,消費04!$C$3:$C$316)</f>
        <v>0</v>
      </c>
      <c r="T11" s="24">
        <f t="shared" si="34"/>
        <v>0</v>
      </c>
      <c r="U11" s="22">
        <f t="shared" si="35"/>
        <v>0</v>
      </c>
      <c r="V11" s="24">
        <f>SUMIF(消費05!$D$3:$D$339,'2025年予実'!$B11,消費05!$C$3:$C$339)</f>
        <v>0</v>
      </c>
      <c r="W11" s="24">
        <f t="shared" si="36"/>
        <v>0</v>
      </c>
      <c r="X11" s="22">
        <f t="shared" si="37"/>
        <v>0</v>
      </c>
      <c r="Y11" s="24">
        <f>SUMIF(消費06!$D$3:$D$303,'2025年予実'!$B11,消費06!$C$3:$C$303)</f>
        <v>0</v>
      </c>
      <c r="Z11" s="24">
        <f t="shared" si="38"/>
        <v>0</v>
      </c>
      <c r="AA11" s="22">
        <f t="shared" si="39"/>
        <v>0</v>
      </c>
      <c r="AB11" s="24">
        <f>SUMIF(消費07!$D$3:$D$303,'2025年予実'!$B11,消費07!$C$3:$C$303)</f>
        <v>0</v>
      </c>
      <c r="AC11" s="24">
        <f t="shared" si="40"/>
        <v>0</v>
      </c>
      <c r="AD11" s="22">
        <f t="shared" si="41"/>
        <v>0</v>
      </c>
      <c r="AE11" s="24">
        <f>SUMIF(消費08!$D$3:$D$327,'2025年予実'!$B11,消費08!$C$3:$C$327)</f>
        <v>0</v>
      </c>
      <c r="AF11" s="24">
        <f t="shared" si="42"/>
        <v>0</v>
      </c>
      <c r="AG11" s="22">
        <f t="shared" si="43"/>
        <v>0</v>
      </c>
      <c r="AH11" s="24">
        <f>SUMIF(消費09!$D$3:$D$317,'2025年予実'!$B11,消費09!$C$3:$C$317)</f>
        <v>0</v>
      </c>
      <c r="AI11" s="24">
        <f t="shared" si="44"/>
        <v>0</v>
      </c>
      <c r="AJ11" s="22">
        <f t="shared" si="45"/>
        <v>0</v>
      </c>
      <c r="AK11" s="24">
        <f>SUMIF(消費10!$D$3:$D$332,'2025年予実'!$B11,消費10!$C$3:$C$332)</f>
        <v>0</v>
      </c>
      <c r="AL11" s="24">
        <f t="shared" si="46"/>
        <v>0</v>
      </c>
      <c r="AM11" s="22">
        <f t="shared" si="47"/>
        <v>0</v>
      </c>
      <c r="AN11" s="24">
        <f>SUMIF(消費11!$D$3:$D$327,'2025年予実'!$B11,消費11!$C$3:$C$327)</f>
        <v>0</v>
      </c>
      <c r="AO11" s="24">
        <f t="shared" si="48"/>
        <v>0</v>
      </c>
      <c r="AP11" s="22">
        <f t="shared" si="49"/>
        <v>0</v>
      </c>
      <c r="AQ11" s="24">
        <f>SUMIF(消費12!$D$3:$D$320,'2025年予実'!$B11,消費12!$C$3:$C$320)</f>
        <v>0</v>
      </c>
      <c r="AR11" s="24">
        <f t="shared" si="50"/>
        <v>0</v>
      </c>
      <c r="AS11" s="22">
        <f t="shared" si="51"/>
        <v>0</v>
      </c>
    </row>
    <row r="12" spans="1:45" ht="19.5" thickBot="1" x14ac:dyDescent="0.45">
      <c r="A12" s="243"/>
      <c r="B12" s="59" t="s">
        <v>46</v>
      </c>
      <c r="C12" s="175"/>
      <c r="D12" s="24">
        <f t="shared" si="0"/>
        <v>0</v>
      </c>
      <c r="E12" s="24">
        <f t="shared" si="28"/>
        <v>0</v>
      </c>
      <c r="F12" s="22">
        <f t="shared" si="1"/>
        <v>0</v>
      </c>
      <c r="G12" s="24">
        <f t="shared" si="2"/>
        <v>0</v>
      </c>
      <c r="H12" s="39"/>
      <c r="I12" s="41"/>
      <c r="J12" s="24">
        <f>SUMIF(消費01!$D$3:$D$259,'2025年予実'!$B12,消費01!$C$3:$C$259)</f>
        <v>0</v>
      </c>
      <c r="K12" s="24">
        <f t="shared" si="27"/>
        <v>0</v>
      </c>
      <c r="L12" s="22">
        <f t="shared" si="29"/>
        <v>0</v>
      </c>
      <c r="M12" s="24">
        <f>SUMIF(消費02!$D$3:$D$287,'2025年予実'!$B12,消費02!$C$3:$C$287)</f>
        <v>0</v>
      </c>
      <c r="N12" s="24">
        <f t="shared" si="30"/>
        <v>0</v>
      </c>
      <c r="O12" s="22">
        <f t="shared" si="31"/>
        <v>0</v>
      </c>
      <c r="P12" s="24">
        <f>SUMIF(消費03!$D$3:$D$308,'2025年予実'!$B12,消費03!$C$3:$C$308)</f>
        <v>0</v>
      </c>
      <c r="Q12" s="24">
        <f t="shared" si="32"/>
        <v>0</v>
      </c>
      <c r="R12" s="22">
        <f t="shared" si="33"/>
        <v>0</v>
      </c>
      <c r="S12" s="24">
        <f>SUMIF(消費04!$D$3:$D$316,'2025年予実'!$B12,消費04!$C$3:$C$316)</f>
        <v>0</v>
      </c>
      <c r="T12" s="24">
        <f t="shared" si="34"/>
        <v>0</v>
      </c>
      <c r="U12" s="22">
        <f t="shared" si="35"/>
        <v>0</v>
      </c>
      <c r="V12" s="24">
        <f>SUMIF(消費05!$D$3:$D$339,'2025年予実'!$B12,消費05!$C$3:$C$339)</f>
        <v>0</v>
      </c>
      <c r="W12" s="24">
        <f t="shared" si="36"/>
        <v>0</v>
      </c>
      <c r="X12" s="22">
        <f t="shared" si="37"/>
        <v>0</v>
      </c>
      <c r="Y12" s="24">
        <f>SUMIF(消費06!$D$3:$D$303,'2025年予実'!$B12,消費06!$C$3:$C$303)</f>
        <v>0</v>
      </c>
      <c r="Z12" s="24">
        <f t="shared" si="38"/>
        <v>0</v>
      </c>
      <c r="AA12" s="22">
        <f t="shared" si="39"/>
        <v>0</v>
      </c>
      <c r="AB12" s="24">
        <f>SUMIF(消費07!$D$3:$D$303,'2025年予実'!$B12,消費07!$C$3:$C$303)</f>
        <v>0</v>
      </c>
      <c r="AC12" s="24">
        <f t="shared" si="40"/>
        <v>0</v>
      </c>
      <c r="AD12" s="22">
        <f t="shared" si="41"/>
        <v>0</v>
      </c>
      <c r="AE12" s="24">
        <f>SUMIF(消費08!$D$3:$D$327,'2025年予実'!$B12,消費08!$C$3:$C$327)</f>
        <v>0</v>
      </c>
      <c r="AF12" s="24">
        <f t="shared" si="42"/>
        <v>0</v>
      </c>
      <c r="AG12" s="22">
        <f t="shared" si="43"/>
        <v>0</v>
      </c>
      <c r="AH12" s="24">
        <f>SUMIF(消費09!$D$3:$D$317,'2025年予実'!$B12,消費09!$C$3:$C$317)</f>
        <v>0</v>
      </c>
      <c r="AI12" s="24">
        <f t="shared" si="44"/>
        <v>0</v>
      </c>
      <c r="AJ12" s="22">
        <f t="shared" si="45"/>
        <v>0</v>
      </c>
      <c r="AK12" s="24">
        <f>SUMIF(消費10!$D$3:$D$332,'2025年予実'!$B12,消費10!$C$3:$C$332)</f>
        <v>0</v>
      </c>
      <c r="AL12" s="24">
        <f t="shared" si="46"/>
        <v>0</v>
      </c>
      <c r="AM12" s="22">
        <f t="shared" si="47"/>
        <v>0</v>
      </c>
      <c r="AN12" s="24">
        <f>SUMIF(消費11!$D$3:$D$327,'2025年予実'!$B12,消費11!$C$3:$C$327)</f>
        <v>0</v>
      </c>
      <c r="AO12" s="24">
        <f t="shared" si="48"/>
        <v>0</v>
      </c>
      <c r="AP12" s="22">
        <f t="shared" si="49"/>
        <v>0</v>
      </c>
      <c r="AQ12" s="24">
        <f>SUMIF(消費12!$D$3:$D$320,'2025年予実'!$B12,消費12!$C$3:$C$320)</f>
        <v>0</v>
      </c>
      <c r="AR12" s="24">
        <f t="shared" si="50"/>
        <v>0</v>
      </c>
      <c r="AS12" s="22">
        <f t="shared" si="51"/>
        <v>0</v>
      </c>
    </row>
    <row r="13" spans="1:45" ht="19.5" thickBot="1" x14ac:dyDescent="0.45">
      <c r="A13" s="243"/>
      <c r="B13" s="59" t="s">
        <v>81</v>
      </c>
      <c r="C13" s="175"/>
      <c r="D13" s="24">
        <f t="shared" si="0"/>
        <v>0</v>
      </c>
      <c r="E13" s="24">
        <f t="shared" si="28"/>
        <v>0</v>
      </c>
      <c r="F13" s="22">
        <f t="shared" si="1"/>
        <v>0</v>
      </c>
      <c r="G13" s="24">
        <f t="shared" si="2"/>
        <v>0</v>
      </c>
      <c r="H13" s="39"/>
      <c r="I13" s="41"/>
      <c r="J13" s="24">
        <f>SUMIF(消費01!$D$3:$D$259,'2025年予実'!$B13,消費01!$C$3:$C$259)</f>
        <v>0</v>
      </c>
      <c r="K13" s="24">
        <f t="shared" si="27"/>
        <v>0</v>
      </c>
      <c r="L13" s="22">
        <f t="shared" si="29"/>
        <v>0</v>
      </c>
      <c r="M13" s="24">
        <f>SUMIF(消費02!$D$3:$D$287,'2025年予実'!$B13,消費02!$C$3:$C$287)</f>
        <v>0</v>
      </c>
      <c r="N13" s="24">
        <f t="shared" si="30"/>
        <v>0</v>
      </c>
      <c r="O13" s="22">
        <f t="shared" si="31"/>
        <v>0</v>
      </c>
      <c r="P13" s="24">
        <f>SUMIF(消費03!$D$3:$D$308,'2025年予実'!$B13,消費03!$C$3:$C$308)</f>
        <v>0</v>
      </c>
      <c r="Q13" s="24">
        <f t="shared" si="32"/>
        <v>0</v>
      </c>
      <c r="R13" s="22">
        <f t="shared" si="33"/>
        <v>0</v>
      </c>
      <c r="S13" s="24">
        <f>SUMIF(消費04!$D$3:$D$316,'2025年予実'!$B13,消費04!$C$3:$C$316)</f>
        <v>0</v>
      </c>
      <c r="T13" s="24">
        <f t="shared" si="34"/>
        <v>0</v>
      </c>
      <c r="U13" s="22">
        <f t="shared" si="35"/>
        <v>0</v>
      </c>
      <c r="V13" s="24">
        <f>SUMIF(消費05!$D$3:$D$339,'2025年予実'!$B13,消費05!$C$3:$C$339)</f>
        <v>0</v>
      </c>
      <c r="W13" s="24">
        <f t="shared" si="36"/>
        <v>0</v>
      </c>
      <c r="X13" s="22">
        <f t="shared" si="37"/>
        <v>0</v>
      </c>
      <c r="Y13" s="24">
        <f>SUMIF(消費06!$D$3:$D$303,'2025年予実'!$B13,消費06!$C$3:$C$303)</f>
        <v>0</v>
      </c>
      <c r="Z13" s="24">
        <f t="shared" si="38"/>
        <v>0</v>
      </c>
      <c r="AA13" s="22">
        <f t="shared" si="39"/>
        <v>0</v>
      </c>
      <c r="AB13" s="24">
        <f>SUMIF(消費07!$D$3:$D$303,'2025年予実'!$B13,消費07!$C$3:$C$303)</f>
        <v>0</v>
      </c>
      <c r="AC13" s="24">
        <f t="shared" si="40"/>
        <v>0</v>
      </c>
      <c r="AD13" s="22">
        <f t="shared" si="41"/>
        <v>0</v>
      </c>
      <c r="AE13" s="24">
        <f>SUMIF(消費08!$D$3:$D$327,'2025年予実'!$B13,消費08!$C$3:$C$327)</f>
        <v>0</v>
      </c>
      <c r="AF13" s="24">
        <f t="shared" si="42"/>
        <v>0</v>
      </c>
      <c r="AG13" s="22">
        <f t="shared" si="43"/>
        <v>0</v>
      </c>
      <c r="AH13" s="24">
        <f>SUMIF(消費09!$D$3:$D$317,'2025年予実'!$B13,消費09!$C$3:$C$317)</f>
        <v>0</v>
      </c>
      <c r="AI13" s="24">
        <f t="shared" si="44"/>
        <v>0</v>
      </c>
      <c r="AJ13" s="22">
        <f t="shared" si="45"/>
        <v>0</v>
      </c>
      <c r="AK13" s="24">
        <f>SUMIF(消費10!$D$3:$D$332,'2025年予実'!$B13,消費10!$C$3:$C$332)</f>
        <v>0</v>
      </c>
      <c r="AL13" s="24">
        <f t="shared" si="46"/>
        <v>0</v>
      </c>
      <c r="AM13" s="22">
        <f t="shared" si="47"/>
        <v>0</v>
      </c>
      <c r="AN13" s="24">
        <f>SUMIF(消費11!$D$3:$D$327,'2025年予実'!$B13,消費11!$C$3:$C$327)</f>
        <v>0</v>
      </c>
      <c r="AO13" s="24">
        <f t="shared" si="48"/>
        <v>0</v>
      </c>
      <c r="AP13" s="22">
        <f t="shared" si="49"/>
        <v>0</v>
      </c>
      <c r="AQ13" s="24">
        <f>SUMIF(消費12!$D$3:$D$320,'2025年予実'!$B13,消費12!$C$3:$C$320)</f>
        <v>0</v>
      </c>
      <c r="AR13" s="24">
        <f t="shared" si="50"/>
        <v>0</v>
      </c>
      <c r="AS13" s="22">
        <f t="shared" si="51"/>
        <v>0</v>
      </c>
    </row>
    <row r="14" spans="1:45" ht="19.5" thickBot="1" x14ac:dyDescent="0.45">
      <c r="A14" s="243"/>
      <c r="B14" s="59" t="s">
        <v>85</v>
      </c>
      <c r="C14" s="175"/>
      <c r="D14" s="24">
        <f t="shared" si="0"/>
        <v>0</v>
      </c>
      <c r="E14" s="24">
        <f t="shared" si="28"/>
        <v>0</v>
      </c>
      <c r="F14" s="22">
        <f t="shared" si="1"/>
        <v>0</v>
      </c>
      <c r="G14" s="24">
        <f t="shared" si="2"/>
        <v>0</v>
      </c>
      <c r="H14" s="39"/>
      <c r="I14" s="41"/>
      <c r="J14" s="24">
        <f>SUMIF(消費01!$D$3:$D$259,'2025年予実'!$B14,消費01!$C$3:$C$259)</f>
        <v>0</v>
      </c>
      <c r="K14" s="24">
        <f t="shared" si="27"/>
        <v>0</v>
      </c>
      <c r="L14" s="22">
        <f t="shared" si="29"/>
        <v>0</v>
      </c>
      <c r="M14" s="24">
        <f>SUMIF(消費02!$D$3:$D$287,'2025年予実'!$B14,消費02!$C$3:$C$287)</f>
        <v>0</v>
      </c>
      <c r="N14" s="24">
        <f t="shared" si="30"/>
        <v>0</v>
      </c>
      <c r="O14" s="22">
        <f t="shared" si="31"/>
        <v>0</v>
      </c>
      <c r="P14" s="24">
        <f>SUMIF(消費03!$D$3:$D$308,'2025年予実'!$B14,消費03!$C$3:$C$308)</f>
        <v>0</v>
      </c>
      <c r="Q14" s="24">
        <f t="shared" si="32"/>
        <v>0</v>
      </c>
      <c r="R14" s="22">
        <f t="shared" si="33"/>
        <v>0</v>
      </c>
      <c r="S14" s="24">
        <f>SUMIF(消費04!$D$3:$D$316,'2025年予実'!$B14,消費04!$C$3:$C$316)</f>
        <v>0</v>
      </c>
      <c r="T14" s="24">
        <f t="shared" si="34"/>
        <v>0</v>
      </c>
      <c r="U14" s="22">
        <f t="shared" si="35"/>
        <v>0</v>
      </c>
      <c r="V14" s="24">
        <f>SUMIF(消費05!$D$3:$D$339,'2025年予実'!$B14,消費05!$C$3:$C$339)</f>
        <v>0</v>
      </c>
      <c r="W14" s="24">
        <f t="shared" si="36"/>
        <v>0</v>
      </c>
      <c r="X14" s="22">
        <f t="shared" si="37"/>
        <v>0</v>
      </c>
      <c r="Y14" s="24">
        <f>SUMIF(消費06!$D$3:$D$303,'2025年予実'!$B14,消費06!$C$3:$C$303)</f>
        <v>0</v>
      </c>
      <c r="Z14" s="24">
        <f t="shared" si="38"/>
        <v>0</v>
      </c>
      <c r="AA14" s="22">
        <f t="shared" si="39"/>
        <v>0</v>
      </c>
      <c r="AB14" s="24">
        <f>SUMIF(消費07!$D$3:$D$303,'2025年予実'!$B14,消費07!$C$3:$C$303)</f>
        <v>0</v>
      </c>
      <c r="AC14" s="24">
        <f t="shared" si="40"/>
        <v>0</v>
      </c>
      <c r="AD14" s="22">
        <f t="shared" si="41"/>
        <v>0</v>
      </c>
      <c r="AE14" s="24">
        <f>SUMIF(消費08!$D$3:$D$327,'2025年予実'!$B14,消費08!$C$3:$C$327)</f>
        <v>0</v>
      </c>
      <c r="AF14" s="24">
        <f t="shared" si="42"/>
        <v>0</v>
      </c>
      <c r="AG14" s="22">
        <f t="shared" si="43"/>
        <v>0</v>
      </c>
      <c r="AH14" s="24">
        <f>SUMIF(消費09!$D$3:$D$317,'2025年予実'!$B14,消費09!$C$3:$C$317)</f>
        <v>0</v>
      </c>
      <c r="AI14" s="24">
        <f t="shared" si="44"/>
        <v>0</v>
      </c>
      <c r="AJ14" s="22">
        <f t="shared" si="45"/>
        <v>0</v>
      </c>
      <c r="AK14" s="24">
        <f>SUMIF(消費10!$D$3:$D$332,'2025年予実'!$B14,消費10!$C$3:$C$332)</f>
        <v>0</v>
      </c>
      <c r="AL14" s="24">
        <f t="shared" si="46"/>
        <v>0</v>
      </c>
      <c r="AM14" s="22">
        <f t="shared" si="47"/>
        <v>0</v>
      </c>
      <c r="AN14" s="24">
        <f>SUMIF(消費11!$D$3:$D$327,'2025年予実'!$B14,消費11!$C$3:$C$327)</f>
        <v>0</v>
      </c>
      <c r="AO14" s="24">
        <f t="shared" si="48"/>
        <v>0</v>
      </c>
      <c r="AP14" s="22">
        <f t="shared" si="49"/>
        <v>0</v>
      </c>
      <c r="AQ14" s="24">
        <f>SUMIF(消費12!$D$3:$D$320,'2025年予実'!$B14,消費12!$C$3:$C$320)</f>
        <v>0</v>
      </c>
      <c r="AR14" s="24">
        <f t="shared" si="50"/>
        <v>0</v>
      </c>
      <c r="AS14" s="22">
        <f t="shared" si="51"/>
        <v>0</v>
      </c>
    </row>
    <row r="15" spans="1:45" ht="19.5" thickBot="1" x14ac:dyDescent="0.45">
      <c r="A15" s="243"/>
      <c r="B15" s="54" t="s">
        <v>43</v>
      </c>
      <c r="C15" s="57">
        <f>SUM(C6:C14)</f>
        <v>0</v>
      </c>
      <c r="D15" s="24">
        <f t="shared" si="0"/>
        <v>0</v>
      </c>
      <c r="E15" s="24">
        <f t="shared" si="28"/>
        <v>0</v>
      </c>
      <c r="F15" s="22">
        <f t="shared" si="1"/>
        <v>0</v>
      </c>
      <c r="G15" s="24">
        <f t="shared" si="2"/>
        <v>0</v>
      </c>
      <c r="H15" s="39"/>
      <c r="I15" s="41"/>
      <c r="J15" s="24">
        <f>SUM(J6:J14)</f>
        <v>0</v>
      </c>
      <c r="K15" s="24">
        <f t="shared" si="27"/>
        <v>0</v>
      </c>
      <c r="L15" s="22">
        <f t="shared" si="29"/>
        <v>0</v>
      </c>
      <c r="M15" s="24">
        <f>SUM(M6:M14)</f>
        <v>0</v>
      </c>
      <c r="N15" s="24">
        <f t="shared" si="30"/>
        <v>0</v>
      </c>
      <c r="O15" s="22">
        <f t="shared" si="31"/>
        <v>0</v>
      </c>
      <c r="P15" s="24">
        <f>SUM(P6:P14)</f>
        <v>0</v>
      </c>
      <c r="Q15" s="24">
        <f t="shared" si="32"/>
        <v>0</v>
      </c>
      <c r="R15" s="22">
        <f t="shared" si="33"/>
        <v>0</v>
      </c>
      <c r="S15" s="24">
        <f>SUM(S6:S14)</f>
        <v>0</v>
      </c>
      <c r="T15" s="24">
        <f t="shared" si="34"/>
        <v>0</v>
      </c>
      <c r="U15" s="22">
        <f t="shared" si="35"/>
        <v>0</v>
      </c>
      <c r="V15" s="24">
        <f>SUM(V6:V14)</f>
        <v>0</v>
      </c>
      <c r="W15" s="24">
        <f t="shared" si="36"/>
        <v>0</v>
      </c>
      <c r="X15" s="22">
        <f t="shared" si="37"/>
        <v>0</v>
      </c>
      <c r="Y15" s="24">
        <f>SUM(Y6:Y14)</f>
        <v>0</v>
      </c>
      <c r="Z15" s="24">
        <f t="shared" si="38"/>
        <v>0</v>
      </c>
      <c r="AA15" s="22">
        <f t="shared" si="39"/>
        <v>0</v>
      </c>
      <c r="AB15" s="24">
        <f>SUM(AB6:AB14)</f>
        <v>0</v>
      </c>
      <c r="AC15" s="24">
        <f t="shared" si="40"/>
        <v>0</v>
      </c>
      <c r="AD15" s="22">
        <f t="shared" si="41"/>
        <v>0</v>
      </c>
      <c r="AE15" s="24">
        <f>SUM(AE6:AE14)</f>
        <v>0</v>
      </c>
      <c r="AF15" s="24">
        <f t="shared" si="42"/>
        <v>0</v>
      </c>
      <c r="AG15" s="22">
        <f t="shared" si="43"/>
        <v>0</v>
      </c>
      <c r="AH15" s="24">
        <f>SUM(AH6:AH14)</f>
        <v>0</v>
      </c>
      <c r="AI15" s="24">
        <f t="shared" si="44"/>
        <v>0</v>
      </c>
      <c r="AJ15" s="22">
        <f t="shared" si="45"/>
        <v>0</v>
      </c>
      <c r="AK15" s="24">
        <f>SUM(AK6:AK14)</f>
        <v>0</v>
      </c>
      <c r="AL15" s="24">
        <f t="shared" si="46"/>
        <v>0</v>
      </c>
      <c r="AM15" s="22">
        <f t="shared" si="47"/>
        <v>0</v>
      </c>
      <c r="AN15" s="24">
        <f>SUM(AN6:AN14)</f>
        <v>0</v>
      </c>
      <c r="AO15" s="24">
        <f t="shared" si="48"/>
        <v>0</v>
      </c>
      <c r="AP15" s="22">
        <f t="shared" si="49"/>
        <v>0</v>
      </c>
      <c r="AQ15" s="24">
        <f>SUM(AQ6:AQ14)</f>
        <v>0</v>
      </c>
      <c r="AR15" s="24">
        <f t="shared" si="50"/>
        <v>0</v>
      </c>
      <c r="AS15" s="22">
        <f t="shared" si="51"/>
        <v>0</v>
      </c>
    </row>
    <row r="16" spans="1:45" ht="18" customHeight="1" thickBot="1" x14ac:dyDescent="0.45">
      <c r="A16" s="264" t="s">
        <v>35</v>
      </c>
      <c r="B16" s="55" t="s">
        <v>153</v>
      </c>
      <c r="C16" s="175"/>
      <c r="D16" s="24">
        <f t="shared" si="0"/>
        <v>0</v>
      </c>
      <c r="E16" s="24">
        <f t="shared" si="28"/>
        <v>0</v>
      </c>
      <c r="F16" s="22">
        <f t="shared" si="1"/>
        <v>0</v>
      </c>
      <c r="G16" s="24">
        <f t="shared" si="2"/>
        <v>0</v>
      </c>
      <c r="H16" s="39"/>
      <c r="I16" s="41"/>
      <c r="J16" s="24">
        <f>SUMIF(消費01!$D$3:$D$259,'2025年予実'!$B16,消費01!$C$3:$C$259)</f>
        <v>0</v>
      </c>
      <c r="K16" s="24">
        <f t="shared" si="27"/>
        <v>0</v>
      </c>
      <c r="L16" s="22">
        <f t="shared" si="29"/>
        <v>0</v>
      </c>
      <c r="M16" s="24">
        <f>SUMIF(消費02!$D$3:$D$287,'2025年予実'!$B16,消費02!$C$3:$C$287)</f>
        <v>0</v>
      </c>
      <c r="N16" s="24">
        <f t="shared" si="30"/>
        <v>0</v>
      </c>
      <c r="O16" s="22">
        <f t="shared" si="31"/>
        <v>0</v>
      </c>
      <c r="P16" s="24">
        <f>SUMIF(消費03!$D$3:$D$308,'2025年予実'!$B16,消費03!$C$3:$C$308)</f>
        <v>0</v>
      </c>
      <c r="Q16" s="24">
        <f t="shared" si="32"/>
        <v>0</v>
      </c>
      <c r="R16" s="22">
        <f t="shared" si="33"/>
        <v>0</v>
      </c>
      <c r="S16" s="24">
        <f>SUMIF(消費04!$D$3:$D$316,'2025年予実'!$B16,消費04!$C$3:$C$316)</f>
        <v>0</v>
      </c>
      <c r="T16" s="24">
        <f t="shared" si="34"/>
        <v>0</v>
      </c>
      <c r="U16" s="22">
        <f t="shared" si="35"/>
        <v>0</v>
      </c>
      <c r="V16" s="24">
        <f>SUMIF(消費05!$D$3:$D$339,'2025年予実'!$B16,消費05!$C$3:$C$339)</f>
        <v>0</v>
      </c>
      <c r="W16" s="24">
        <f t="shared" si="36"/>
        <v>0</v>
      </c>
      <c r="X16" s="22">
        <f t="shared" si="37"/>
        <v>0</v>
      </c>
      <c r="Y16" s="24">
        <f>SUMIF(消費06!$D$3:$D$303,'2025年予実'!$B16,消費06!$C$3:$C$303)</f>
        <v>0</v>
      </c>
      <c r="Z16" s="24">
        <f t="shared" si="38"/>
        <v>0</v>
      </c>
      <c r="AA16" s="22">
        <f t="shared" si="39"/>
        <v>0</v>
      </c>
      <c r="AB16" s="24">
        <f>SUMIF(消費07!$D$3:$D$303,'2025年予実'!$B16,消費07!$C$3:$C$303)</f>
        <v>0</v>
      </c>
      <c r="AC16" s="24">
        <f t="shared" si="40"/>
        <v>0</v>
      </c>
      <c r="AD16" s="22">
        <f t="shared" si="41"/>
        <v>0</v>
      </c>
      <c r="AE16" s="24">
        <f>SUMIF(消費08!$D$3:$D$327,'2025年予実'!$B16,消費08!$C$3:$C$327)</f>
        <v>0</v>
      </c>
      <c r="AF16" s="24">
        <f t="shared" si="42"/>
        <v>0</v>
      </c>
      <c r="AG16" s="22">
        <f t="shared" si="43"/>
        <v>0</v>
      </c>
      <c r="AH16" s="24">
        <f>SUMIF(消費09!$D$3:$D$317,'2025年予実'!$B16,消費09!$C$3:$C$317)</f>
        <v>0</v>
      </c>
      <c r="AI16" s="24">
        <f t="shared" si="44"/>
        <v>0</v>
      </c>
      <c r="AJ16" s="22">
        <f t="shared" si="45"/>
        <v>0</v>
      </c>
      <c r="AK16" s="24">
        <f>SUMIF(消費10!$D$3:$D$332,'2025年予実'!$B16,消費10!$C$3:$C$332)</f>
        <v>0</v>
      </c>
      <c r="AL16" s="24">
        <f t="shared" si="46"/>
        <v>0</v>
      </c>
      <c r="AM16" s="22">
        <f t="shared" si="47"/>
        <v>0</v>
      </c>
      <c r="AN16" s="24">
        <f>SUMIF(消費11!$D$3:$D$327,'2025年予実'!$B16,消費11!$C$3:$C$327)</f>
        <v>0</v>
      </c>
      <c r="AO16" s="24">
        <f t="shared" si="48"/>
        <v>0</v>
      </c>
      <c r="AP16" s="22">
        <f t="shared" si="49"/>
        <v>0</v>
      </c>
      <c r="AQ16" s="24">
        <f>SUMIF(消費12!$D$3:$D$320,'2025年予実'!$B16,消費12!$C$3:$C$320)</f>
        <v>0</v>
      </c>
      <c r="AR16" s="24">
        <f t="shared" si="50"/>
        <v>0</v>
      </c>
      <c r="AS16" s="22">
        <f t="shared" si="51"/>
        <v>0</v>
      </c>
    </row>
    <row r="17" spans="1:45" ht="18" customHeight="1" thickBot="1" x14ac:dyDescent="0.45">
      <c r="A17" s="264"/>
      <c r="B17" s="55" t="s">
        <v>23</v>
      </c>
      <c r="C17" s="175"/>
      <c r="D17" s="24">
        <f t="shared" si="0"/>
        <v>0</v>
      </c>
      <c r="E17" s="24">
        <f t="shared" si="28"/>
        <v>0</v>
      </c>
      <c r="F17" s="22">
        <f t="shared" si="1"/>
        <v>0</v>
      </c>
      <c r="G17" s="24">
        <f t="shared" si="2"/>
        <v>0</v>
      </c>
      <c r="H17" s="39"/>
      <c r="I17" s="41"/>
      <c r="J17" s="24">
        <f>SUMIF(消費01!$D$3:$D$259,'2025年予実'!$B17,消費01!$C$3:$C$259)</f>
        <v>0</v>
      </c>
      <c r="K17" s="24">
        <f t="shared" si="27"/>
        <v>0</v>
      </c>
      <c r="L17" s="22">
        <f t="shared" si="29"/>
        <v>0</v>
      </c>
      <c r="M17" s="24">
        <f>SUMIF(消費02!$D$3:$D$287,'2025年予実'!$B17,消費02!$C$3:$C$287)</f>
        <v>0</v>
      </c>
      <c r="N17" s="24">
        <f t="shared" si="30"/>
        <v>0</v>
      </c>
      <c r="O17" s="22">
        <f t="shared" si="31"/>
        <v>0</v>
      </c>
      <c r="P17" s="24">
        <f>SUMIF(消費03!$D$3:$D$308,'2025年予実'!$B17,消費03!$C$3:$C$308)</f>
        <v>0</v>
      </c>
      <c r="Q17" s="24">
        <f t="shared" si="32"/>
        <v>0</v>
      </c>
      <c r="R17" s="22">
        <f t="shared" si="33"/>
        <v>0</v>
      </c>
      <c r="S17" s="24">
        <f>SUMIF(消費04!$D$3:$D$316,'2025年予実'!$B17,消費04!$C$3:$C$316)</f>
        <v>0</v>
      </c>
      <c r="T17" s="24">
        <f t="shared" si="34"/>
        <v>0</v>
      </c>
      <c r="U17" s="22">
        <f t="shared" si="35"/>
        <v>0</v>
      </c>
      <c r="V17" s="24">
        <f>SUMIF(消費05!$D$3:$D$339,'2025年予実'!$B17,消費05!$C$3:$C$339)</f>
        <v>0</v>
      </c>
      <c r="W17" s="24">
        <f t="shared" si="36"/>
        <v>0</v>
      </c>
      <c r="X17" s="22">
        <f t="shared" si="37"/>
        <v>0</v>
      </c>
      <c r="Y17" s="24">
        <f>SUMIF(消費06!$D$3:$D$303,'2025年予実'!$B17,消費06!$C$3:$C$303)</f>
        <v>0</v>
      </c>
      <c r="Z17" s="24">
        <f t="shared" si="38"/>
        <v>0</v>
      </c>
      <c r="AA17" s="22">
        <f t="shared" si="39"/>
        <v>0</v>
      </c>
      <c r="AB17" s="24">
        <f>SUMIF(消費07!$D$3:$D$303,'2025年予実'!$B17,消費07!$C$3:$C$303)</f>
        <v>0</v>
      </c>
      <c r="AC17" s="24">
        <f t="shared" si="40"/>
        <v>0</v>
      </c>
      <c r="AD17" s="22">
        <f t="shared" si="41"/>
        <v>0</v>
      </c>
      <c r="AE17" s="24">
        <f>SUMIF(消費08!$D$3:$D$327,'2025年予実'!$B17,消費08!$C$3:$C$327)</f>
        <v>0</v>
      </c>
      <c r="AF17" s="24">
        <f t="shared" si="42"/>
        <v>0</v>
      </c>
      <c r="AG17" s="22">
        <f t="shared" si="43"/>
        <v>0</v>
      </c>
      <c r="AH17" s="24">
        <f>SUMIF(消費09!$D$3:$D$317,'2025年予実'!$B17,消費09!$C$3:$C$317)</f>
        <v>0</v>
      </c>
      <c r="AI17" s="24">
        <f t="shared" si="44"/>
        <v>0</v>
      </c>
      <c r="AJ17" s="22">
        <f t="shared" si="45"/>
        <v>0</v>
      </c>
      <c r="AK17" s="24">
        <f>SUMIF(消費10!$D$3:$D$332,'2025年予実'!$B17,消費10!$C$3:$C$332)</f>
        <v>0</v>
      </c>
      <c r="AL17" s="24">
        <f t="shared" si="46"/>
        <v>0</v>
      </c>
      <c r="AM17" s="22">
        <f t="shared" si="47"/>
        <v>0</v>
      </c>
      <c r="AN17" s="24">
        <f>SUMIF(消費11!$D$3:$D$327,'2025年予実'!$B17,消費11!$C$3:$C$327)</f>
        <v>0</v>
      </c>
      <c r="AO17" s="24">
        <f t="shared" si="48"/>
        <v>0</v>
      </c>
      <c r="AP17" s="22">
        <f t="shared" si="49"/>
        <v>0</v>
      </c>
      <c r="AQ17" s="24">
        <f>SUMIF(消費12!$D$3:$D$320,'2025年予実'!$B17,消費12!$C$3:$C$320)</f>
        <v>0</v>
      </c>
      <c r="AR17" s="24">
        <f t="shared" si="50"/>
        <v>0</v>
      </c>
      <c r="AS17" s="22">
        <f t="shared" si="51"/>
        <v>0</v>
      </c>
    </row>
    <row r="18" spans="1:45" ht="19.5" thickBot="1" x14ac:dyDescent="0.45">
      <c r="A18" s="264"/>
      <c r="B18" s="55" t="s">
        <v>178</v>
      </c>
      <c r="C18" s="175"/>
      <c r="D18" s="24">
        <f t="shared" si="0"/>
        <v>0</v>
      </c>
      <c r="E18" s="24">
        <f t="shared" si="28"/>
        <v>0</v>
      </c>
      <c r="F18" s="22">
        <f t="shared" si="1"/>
        <v>0</v>
      </c>
      <c r="G18" s="24">
        <f t="shared" si="2"/>
        <v>0</v>
      </c>
      <c r="H18" s="39"/>
      <c r="I18" s="41"/>
      <c r="J18" s="24">
        <f>SUMIF(消費01!$D$3:$D$259,'2025年予実'!$B18,消費01!$C$3:$C$259)</f>
        <v>0</v>
      </c>
      <c r="K18" s="24">
        <f t="shared" si="27"/>
        <v>0</v>
      </c>
      <c r="L18" s="22">
        <f t="shared" si="29"/>
        <v>0</v>
      </c>
      <c r="M18" s="24">
        <f>SUMIF(消費02!$D$3:$D$287,'2025年予実'!$B18,消費02!$C$3:$C$287)</f>
        <v>0</v>
      </c>
      <c r="N18" s="24">
        <f t="shared" si="30"/>
        <v>0</v>
      </c>
      <c r="O18" s="22">
        <f t="shared" si="31"/>
        <v>0</v>
      </c>
      <c r="P18" s="24">
        <f>SUMIF(消費03!$D$3:$D$308,'2025年予実'!$B18,消費03!$C$3:$C$308)</f>
        <v>0</v>
      </c>
      <c r="Q18" s="24">
        <f t="shared" si="32"/>
        <v>0</v>
      </c>
      <c r="R18" s="22">
        <f t="shared" si="33"/>
        <v>0</v>
      </c>
      <c r="S18" s="24">
        <f>SUMIF(消費04!$D$3:$D$316,'2025年予実'!$B18,消費04!$C$3:$C$316)</f>
        <v>0</v>
      </c>
      <c r="T18" s="24">
        <f t="shared" si="34"/>
        <v>0</v>
      </c>
      <c r="U18" s="22">
        <f t="shared" si="35"/>
        <v>0</v>
      </c>
      <c r="V18" s="24">
        <f>SUMIF(消費05!$D$3:$D$339,'2025年予実'!$B18,消費05!$C$3:$C$339)</f>
        <v>0</v>
      </c>
      <c r="W18" s="24">
        <f t="shared" si="36"/>
        <v>0</v>
      </c>
      <c r="X18" s="22">
        <f t="shared" si="37"/>
        <v>0</v>
      </c>
      <c r="Y18" s="24">
        <f>SUMIF(消費06!$D$3:$D$303,'2025年予実'!$B18,消費06!$C$3:$C$303)</f>
        <v>0</v>
      </c>
      <c r="Z18" s="24">
        <f t="shared" si="38"/>
        <v>0</v>
      </c>
      <c r="AA18" s="22">
        <f t="shared" si="39"/>
        <v>0</v>
      </c>
      <c r="AB18" s="24">
        <f>SUMIF(消費07!$D$3:$D$303,'2025年予実'!$B18,消費07!$C$3:$C$303)</f>
        <v>0</v>
      </c>
      <c r="AC18" s="24">
        <f t="shared" si="40"/>
        <v>0</v>
      </c>
      <c r="AD18" s="22">
        <f t="shared" si="41"/>
        <v>0</v>
      </c>
      <c r="AE18" s="24">
        <f>SUMIF(消費08!$D$3:$D$327,'2025年予実'!$B18,消費08!$C$3:$C$327)</f>
        <v>0</v>
      </c>
      <c r="AF18" s="24">
        <f t="shared" si="42"/>
        <v>0</v>
      </c>
      <c r="AG18" s="22">
        <f t="shared" si="43"/>
        <v>0</v>
      </c>
      <c r="AH18" s="24">
        <f>SUMIF(消費09!$D$3:$D$317,'2025年予実'!$B18,消費09!$C$3:$C$317)</f>
        <v>0</v>
      </c>
      <c r="AI18" s="24">
        <f t="shared" si="44"/>
        <v>0</v>
      </c>
      <c r="AJ18" s="22">
        <f t="shared" si="45"/>
        <v>0</v>
      </c>
      <c r="AK18" s="24">
        <f>SUMIF(消費10!$D$3:$D$332,'2025年予実'!$B18,消費10!$C$3:$C$332)</f>
        <v>0</v>
      </c>
      <c r="AL18" s="24">
        <f t="shared" si="46"/>
        <v>0</v>
      </c>
      <c r="AM18" s="22">
        <f t="shared" si="47"/>
        <v>0</v>
      </c>
      <c r="AN18" s="24">
        <f>SUMIF(消費11!$D$3:$D$327,'2025年予実'!$B18,消費11!$C$3:$C$327)</f>
        <v>0</v>
      </c>
      <c r="AO18" s="24">
        <f t="shared" si="48"/>
        <v>0</v>
      </c>
      <c r="AP18" s="22">
        <f t="shared" si="49"/>
        <v>0</v>
      </c>
      <c r="AQ18" s="24">
        <f>SUMIF(消費12!$D$3:$D$320,'2025年予実'!$B18,消費12!$C$3:$C$320)</f>
        <v>0</v>
      </c>
      <c r="AR18" s="24">
        <f t="shared" si="50"/>
        <v>0</v>
      </c>
      <c r="AS18" s="22">
        <f t="shared" si="51"/>
        <v>0</v>
      </c>
    </row>
    <row r="19" spans="1:45" ht="19.5" thickBot="1" x14ac:dyDescent="0.45">
      <c r="A19" s="62"/>
      <c r="B19" s="63" t="s">
        <v>60</v>
      </c>
      <c r="C19" s="57">
        <f>SUM(C15:C18)</f>
        <v>0</v>
      </c>
      <c r="D19" s="24">
        <f>AVERAGE(J19,M19,P19,S19,V19,Y19,AB19,AE19,AH19,AK19,AN19)</f>
        <v>0</v>
      </c>
      <c r="E19" s="24">
        <f>C19-D19</f>
        <v>0</v>
      </c>
      <c r="F19" s="22">
        <f>IF(ISERR(D19/C19),0,D19/C19)</f>
        <v>0</v>
      </c>
      <c r="G19" s="24">
        <f t="shared" si="2"/>
        <v>0</v>
      </c>
      <c r="H19" s="39"/>
      <c r="I19" s="41"/>
      <c r="J19" s="57">
        <f>SUM(J15:J18)</f>
        <v>0</v>
      </c>
      <c r="K19" s="24">
        <f>C19-J19</f>
        <v>0</v>
      </c>
      <c r="L19" s="22">
        <f>IF(ISERR(J19/$C19),0,J19/$C19)</f>
        <v>0</v>
      </c>
      <c r="M19" s="57">
        <f>SUM(M15:M18)</f>
        <v>0</v>
      </c>
      <c r="N19" s="24">
        <f>$C19-M19</f>
        <v>0</v>
      </c>
      <c r="O19" s="22">
        <f>IF(ISERR(M19/$C19),0,M19/$C19)</f>
        <v>0</v>
      </c>
      <c r="P19" s="57">
        <f>SUM(P15:P18)</f>
        <v>0</v>
      </c>
      <c r="Q19" s="24">
        <f>$C19-P19</f>
        <v>0</v>
      </c>
      <c r="R19" s="22">
        <f>IF(ISERR(P19/$C19),0,P19/$C19)</f>
        <v>0</v>
      </c>
      <c r="S19" s="57">
        <f>SUM(S15:S18)</f>
        <v>0</v>
      </c>
      <c r="T19" s="24">
        <f>$C19-S19</f>
        <v>0</v>
      </c>
      <c r="U19" s="22">
        <f>IF(ISERR(S19/$C19),0,S19/$C19)</f>
        <v>0</v>
      </c>
      <c r="V19" s="57">
        <f>SUM(V15:V18)</f>
        <v>0</v>
      </c>
      <c r="W19" s="24">
        <f>$C19-V19</f>
        <v>0</v>
      </c>
      <c r="X19" s="22">
        <f>IF(ISERR(V19/$C19),0,V19/$C19)</f>
        <v>0</v>
      </c>
      <c r="Y19" s="57">
        <f>SUM(Y15:Y18)</f>
        <v>0</v>
      </c>
      <c r="Z19" s="24">
        <f>$C19-Y19</f>
        <v>0</v>
      </c>
      <c r="AA19" s="22">
        <f>IF(ISERR(Y19/$C19),0,Y19/$C19)</f>
        <v>0</v>
      </c>
      <c r="AB19" s="57">
        <f>SUM(AB15:AB18)</f>
        <v>0</v>
      </c>
      <c r="AC19" s="24">
        <f>$C19-AB19</f>
        <v>0</v>
      </c>
      <c r="AD19" s="22">
        <f>IF(ISERR(AB19/$C19),0,AB19/$C19)</f>
        <v>0</v>
      </c>
      <c r="AE19" s="57">
        <f>SUM(AE15:AE18)</f>
        <v>0</v>
      </c>
      <c r="AF19" s="24">
        <f>$C19-AE19</f>
        <v>0</v>
      </c>
      <c r="AG19" s="22">
        <f>IF(ISERR(AE19/$C19),0,AE19/$C19)</f>
        <v>0</v>
      </c>
      <c r="AH19" s="57">
        <f>SUM(AH15:AH18)</f>
        <v>0</v>
      </c>
      <c r="AI19" s="24">
        <f>$C19-AH19</f>
        <v>0</v>
      </c>
      <c r="AJ19" s="22">
        <f>IF(ISERR(AH19/$C19),0,AH19/$C19)</f>
        <v>0</v>
      </c>
      <c r="AK19" s="57">
        <f>SUM(AK15:AK18)</f>
        <v>0</v>
      </c>
      <c r="AL19" s="24">
        <f>$C19-AK19</f>
        <v>0</v>
      </c>
      <c r="AM19" s="22">
        <f>IF(ISERR(AK19/$C19),0,AK19/$C19)</f>
        <v>0</v>
      </c>
      <c r="AN19" s="57">
        <f>SUM(AN15:AN18)</f>
        <v>0</v>
      </c>
      <c r="AO19" s="24">
        <f>$C19-AN19</f>
        <v>0</v>
      </c>
      <c r="AP19" s="22">
        <f>IF(ISERR(AN19/$C19),0,AN19/$C19)</f>
        <v>0</v>
      </c>
      <c r="AQ19" s="57">
        <f>SUM(AQ15:AQ18)</f>
        <v>0</v>
      </c>
      <c r="AR19" s="24">
        <f>$C19-AQ19</f>
        <v>0</v>
      </c>
      <c r="AS19" s="22">
        <f>IF(ISERR(AQ19/$C19),0,AQ19/$C19)</f>
        <v>0</v>
      </c>
    </row>
    <row r="20" spans="1:45" ht="19.5" thickBot="1" x14ac:dyDescent="0.45">
      <c r="A20" s="60"/>
      <c r="B20" s="56" t="s">
        <v>41</v>
      </c>
      <c r="C20" s="175"/>
      <c r="D20" s="24">
        <f t="shared" si="0"/>
        <v>0</v>
      </c>
      <c r="E20" s="24">
        <f t="shared" si="28"/>
        <v>0</v>
      </c>
      <c r="F20" s="22">
        <f t="shared" si="1"/>
        <v>0</v>
      </c>
      <c r="G20" s="24">
        <f t="shared" si="2"/>
        <v>0</v>
      </c>
      <c r="H20" s="39"/>
      <c r="I20" s="41"/>
      <c r="J20" s="24">
        <f>SUMIF(消費01!$D$3:$D$259,'2025年予実'!$B20,消費01!$C$3:$C$259)</f>
        <v>0</v>
      </c>
      <c r="K20" s="24">
        <f t="shared" si="27"/>
        <v>0</v>
      </c>
      <c r="L20" s="22">
        <f t="shared" si="29"/>
        <v>0</v>
      </c>
      <c r="M20" s="24">
        <f>SUMIF(消費02!$D$3:$D$287,'2025年予実'!$B20,消費02!$C$3:$C$287)</f>
        <v>0</v>
      </c>
      <c r="N20" s="24">
        <f t="shared" si="30"/>
        <v>0</v>
      </c>
      <c r="O20" s="22">
        <f t="shared" si="31"/>
        <v>0</v>
      </c>
      <c r="P20" s="24">
        <f>SUMIF(消費03!$D$3:$D$308,'2025年予実'!$B20,消費03!$C$3:$C$308)</f>
        <v>0</v>
      </c>
      <c r="Q20" s="24">
        <f t="shared" si="32"/>
        <v>0</v>
      </c>
      <c r="R20" s="22">
        <f t="shared" si="33"/>
        <v>0</v>
      </c>
      <c r="S20" s="24">
        <f>SUMIF(消費04!$D$3:$D$316,'2025年予実'!$B20,消費04!$C$3:$C$316)</f>
        <v>0</v>
      </c>
      <c r="T20" s="24">
        <f t="shared" si="34"/>
        <v>0</v>
      </c>
      <c r="U20" s="22">
        <f t="shared" si="35"/>
        <v>0</v>
      </c>
      <c r="V20" s="24">
        <f>SUMIF(消費05!$D$3:$D$339,'2025年予実'!$B20,消費05!$C$3:$C$339)</f>
        <v>0</v>
      </c>
      <c r="W20" s="24">
        <f t="shared" si="36"/>
        <v>0</v>
      </c>
      <c r="X20" s="22">
        <f t="shared" si="37"/>
        <v>0</v>
      </c>
      <c r="Y20" s="24">
        <f>SUMIF(消費06!$D$3:$D$303,'2025年予実'!$B20,消費06!$C$3:$C$303)</f>
        <v>0</v>
      </c>
      <c r="Z20" s="24">
        <f t="shared" si="38"/>
        <v>0</v>
      </c>
      <c r="AA20" s="22">
        <f t="shared" si="39"/>
        <v>0</v>
      </c>
      <c r="AB20" s="24">
        <f>SUMIF(消費07!$D$3:$D$303,'2025年予実'!$B20,消費07!$C$3:$C$303)</f>
        <v>0</v>
      </c>
      <c r="AC20" s="24">
        <f t="shared" si="40"/>
        <v>0</v>
      </c>
      <c r="AD20" s="22">
        <f t="shared" si="41"/>
        <v>0</v>
      </c>
      <c r="AE20" s="24">
        <f>SUMIF(消費08!$D$3:$D$327,'2025年予実'!$B20,消費08!$C$3:$C$327)</f>
        <v>0</v>
      </c>
      <c r="AF20" s="24">
        <f t="shared" si="42"/>
        <v>0</v>
      </c>
      <c r="AG20" s="22">
        <f t="shared" si="43"/>
        <v>0</v>
      </c>
      <c r="AH20" s="24">
        <f>SUMIF(消費09!$D$3:$D$317,'2025年予実'!$B20,消費09!$C$3:$C$317)</f>
        <v>0</v>
      </c>
      <c r="AI20" s="24">
        <f t="shared" si="44"/>
        <v>0</v>
      </c>
      <c r="AJ20" s="22">
        <f t="shared" si="45"/>
        <v>0</v>
      </c>
      <c r="AK20" s="24">
        <f>SUMIF(消費10!$D$3:$D$332,'2025年予実'!$B20,消費10!$C$3:$C$332)</f>
        <v>0</v>
      </c>
      <c r="AL20" s="24">
        <f t="shared" ref="AL20" si="52">$C20-AK20</f>
        <v>0</v>
      </c>
      <c r="AM20" s="22">
        <f t="shared" si="47"/>
        <v>0</v>
      </c>
      <c r="AN20" s="24">
        <f>SUMIF(消費11!$D$3:$D$327,'2025年予実'!$B20,消費11!$C$3:$C$327)</f>
        <v>0</v>
      </c>
      <c r="AO20" s="24">
        <f t="shared" ref="AO20" si="53">$C20-AN20</f>
        <v>0</v>
      </c>
      <c r="AP20" s="22">
        <f t="shared" si="49"/>
        <v>0</v>
      </c>
      <c r="AQ20" s="24">
        <f>SUMIF(消費12!$D$3:$D$320,'2025年予実'!$B20,消費12!$C$3:$C$320)</f>
        <v>0</v>
      </c>
      <c r="AR20" s="24">
        <f t="shared" ref="AR20" si="54">$C20-AQ20</f>
        <v>0</v>
      </c>
      <c r="AS20" s="22">
        <f t="shared" si="51"/>
        <v>0</v>
      </c>
    </row>
    <row r="21" spans="1:45" x14ac:dyDescent="0.4">
      <c r="A21" s="64"/>
      <c r="B21" s="65" t="s">
        <v>61</v>
      </c>
      <c r="C21" s="24">
        <f>C5-C19-C20</f>
        <v>0</v>
      </c>
      <c r="D21" s="24">
        <f t="shared" si="0"/>
        <v>0</v>
      </c>
      <c r="E21" s="39"/>
      <c r="F21" s="41"/>
      <c r="G21" s="24">
        <f t="shared" si="2"/>
        <v>0</v>
      </c>
      <c r="H21" s="39"/>
      <c r="I21" s="41"/>
      <c r="J21" s="24">
        <f>J5-J19-J20</f>
        <v>0</v>
      </c>
      <c r="K21" s="39"/>
      <c r="L21" s="26"/>
      <c r="M21" s="24">
        <f>M5-M19-M20</f>
        <v>0</v>
      </c>
      <c r="N21" s="39"/>
      <c r="O21" s="26"/>
      <c r="P21" s="24">
        <f>P5-P19-P20</f>
        <v>0</v>
      </c>
      <c r="Q21" s="39"/>
      <c r="R21" s="26"/>
      <c r="S21" s="24">
        <f>S5-S19-S20</f>
        <v>0</v>
      </c>
      <c r="T21" s="39"/>
      <c r="U21" s="26"/>
      <c r="V21" s="24">
        <f>V5-V19-V20</f>
        <v>0</v>
      </c>
      <c r="W21" s="39"/>
      <c r="X21" s="26"/>
      <c r="Y21" s="24">
        <f>Y5-Y19-Y20</f>
        <v>0</v>
      </c>
      <c r="Z21" s="39"/>
      <c r="AA21" s="26"/>
      <c r="AB21" s="24">
        <f>AB5-AB19-AB20</f>
        <v>0</v>
      </c>
      <c r="AC21" s="39"/>
      <c r="AD21" s="26"/>
      <c r="AE21" s="24">
        <f>AE5-AE19-AE20</f>
        <v>0</v>
      </c>
      <c r="AF21" s="39"/>
      <c r="AG21" s="26"/>
      <c r="AH21" s="24">
        <f>AH5-AH19-AH20</f>
        <v>0</v>
      </c>
      <c r="AI21" s="39"/>
      <c r="AJ21" s="26"/>
      <c r="AK21" s="24">
        <f>AK5-AK19-AK20</f>
        <v>0</v>
      </c>
      <c r="AL21" s="39"/>
      <c r="AM21" s="26"/>
      <c r="AN21" s="24">
        <f>AN5-AN19-AN20</f>
        <v>0</v>
      </c>
      <c r="AO21" s="39"/>
      <c r="AP21" s="26"/>
      <c r="AQ21" s="24">
        <f>AQ5-AQ19-AQ20</f>
        <v>0</v>
      </c>
      <c r="AR21" s="39"/>
      <c r="AS21" s="26"/>
    </row>
    <row r="23" spans="1:45" x14ac:dyDescent="0.4">
      <c r="A23" t="s">
        <v>38</v>
      </c>
      <c r="C23"/>
      <c r="D23"/>
    </row>
    <row r="24" spans="1:45" x14ac:dyDescent="0.4">
      <c r="A24" s="276" t="s">
        <v>31</v>
      </c>
      <c r="B24" s="276"/>
      <c r="C24" s="6" t="s">
        <v>102</v>
      </c>
      <c r="D24" s="6" t="s">
        <v>103</v>
      </c>
      <c r="E24" s="23" t="s">
        <v>132</v>
      </c>
      <c r="F24" s="23" t="s">
        <v>133</v>
      </c>
    </row>
    <row r="25" spans="1:45" x14ac:dyDescent="0.4">
      <c r="A25" s="274" t="s">
        <v>29</v>
      </c>
      <c r="B25" s="7" t="s">
        <v>47</v>
      </c>
      <c r="C25" s="38">
        <f>C3*12/10000</f>
        <v>0</v>
      </c>
      <c r="D25" s="38">
        <f>G3/10000</f>
        <v>0</v>
      </c>
      <c r="E25" s="24">
        <f>D25-C25</f>
        <v>0</v>
      </c>
      <c r="F25" s="22">
        <f t="shared" ref="F25:F40" si="55">IF(ISERR(D25/C25),0,D25/C25)</f>
        <v>0</v>
      </c>
    </row>
    <row r="26" spans="1:45" x14ac:dyDescent="0.4">
      <c r="A26" s="274"/>
      <c r="B26" s="7" t="s">
        <v>36</v>
      </c>
      <c r="C26" s="38">
        <f>C4*12/10000</f>
        <v>0</v>
      </c>
      <c r="D26" s="38">
        <f>G4/10000</f>
        <v>0</v>
      </c>
      <c r="E26" s="24">
        <f>D26-C26</f>
        <v>0</v>
      </c>
      <c r="F26" s="22">
        <f t="shared" si="55"/>
        <v>0</v>
      </c>
    </row>
    <row r="27" spans="1:45" x14ac:dyDescent="0.4">
      <c r="A27" s="275" t="s">
        <v>22</v>
      </c>
      <c r="B27" s="8" t="s">
        <v>55</v>
      </c>
      <c r="C27" s="38">
        <f t="shared" ref="C27:C39" si="56">C6*12/10000</f>
        <v>0</v>
      </c>
      <c r="D27" s="38">
        <f t="shared" ref="D27:D39" si="57">G6/10000</f>
        <v>0</v>
      </c>
      <c r="E27" s="24">
        <f t="shared" ref="E27:E40" si="58">C27-D27</f>
        <v>0</v>
      </c>
      <c r="F27" s="22">
        <f t="shared" si="55"/>
        <v>0</v>
      </c>
    </row>
    <row r="28" spans="1:45" x14ac:dyDescent="0.4">
      <c r="A28" s="275"/>
      <c r="B28" s="8" t="s">
        <v>20</v>
      </c>
      <c r="C28" s="38">
        <f t="shared" si="56"/>
        <v>0</v>
      </c>
      <c r="D28" s="38">
        <f t="shared" si="57"/>
        <v>0</v>
      </c>
      <c r="E28" s="24">
        <f t="shared" si="58"/>
        <v>0</v>
      </c>
      <c r="F28" s="22">
        <f t="shared" si="55"/>
        <v>0</v>
      </c>
    </row>
    <row r="29" spans="1:45" x14ac:dyDescent="0.4">
      <c r="A29" s="275"/>
      <c r="B29" s="8" t="s">
        <v>54</v>
      </c>
      <c r="C29" s="38">
        <f t="shared" si="56"/>
        <v>0</v>
      </c>
      <c r="D29" s="38">
        <f t="shared" si="57"/>
        <v>0</v>
      </c>
      <c r="E29" s="24">
        <f t="shared" si="58"/>
        <v>0</v>
      </c>
      <c r="F29" s="22">
        <f t="shared" si="55"/>
        <v>0</v>
      </c>
    </row>
    <row r="30" spans="1:45" x14ac:dyDescent="0.4">
      <c r="A30" s="275"/>
      <c r="B30" s="8" t="s">
        <v>64</v>
      </c>
      <c r="C30" s="38">
        <f t="shared" si="56"/>
        <v>0</v>
      </c>
      <c r="D30" s="38">
        <f t="shared" si="57"/>
        <v>0</v>
      </c>
      <c r="E30" s="24">
        <f t="shared" si="58"/>
        <v>0</v>
      </c>
      <c r="F30" s="22">
        <f t="shared" si="55"/>
        <v>0</v>
      </c>
    </row>
    <row r="31" spans="1:45" x14ac:dyDescent="0.4">
      <c r="A31" s="275"/>
      <c r="B31" s="8" t="s">
        <v>45</v>
      </c>
      <c r="C31" s="38">
        <f t="shared" si="56"/>
        <v>0</v>
      </c>
      <c r="D31" s="38">
        <f t="shared" si="57"/>
        <v>0</v>
      </c>
      <c r="E31" s="24">
        <f t="shared" si="58"/>
        <v>0</v>
      </c>
      <c r="F31" s="22">
        <f t="shared" si="55"/>
        <v>0</v>
      </c>
    </row>
    <row r="32" spans="1:45" x14ac:dyDescent="0.4">
      <c r="A32" s="275"/>
      <c r="B32" s="8" t="s">
        <v>28</v>
      </c>
      <c r="C32" s="38">
        <f t="shared" si="56"/>
        <v>0</v>
      </c>
      <c r="D32" s="38">
        <f t="shared" si="57"/>
        <v>0</v>
      </c>
      <c r="E32" s="24">
        <f t="shared" si="58"/>
        <v>0</v>
      </c>
      <c r="F32" s="22">
        <f t="shared" si="55"/>
        <v>0</v>
      </c>
    </row>
    <row r="33" spans="1:6" x14ac:dyDescent="0.4">
      <c r="A33" s="275"/>
      <c r="B33" s="8" t="s">
        <v>46</v>
      </c>
      <c r="C33" s="38">
        <f t="shared" si="56"/>
        <v>0</v>
      </c>
      <c r="D33" s="38">
        <f t="shared" si="57"/>
        <v>0</v>
      </c>
      <c r="E33" s="24">
        <f t="shared" si="58"/>
        <v>0</v>
      </c>
      <c r="F33" s="22">
        <f t="shared" si="55"/>
        <v>0</v>
      </c>
    </row>
    <row r="34" spans="1:6" x14ac:dyDescent="0.4">
      <c r="A34" s="275"/>
      <c r="B34" s="8" t="s">
        <v>131</v>
      </c>
      <c r="C34" s="38">
        <f t="shared" si="56"/>
        <v>0</v>
      </c>
      <c r="D34" s="38">
        <f t="shared" si="57"/>
        <v>0</v>
      </c>
      <c r="E34" s="24">
        <f t="shared" si="58"/>
        <v>0</v>
      </c>
      <c r="F34" s="22">
        <f t="shared" si="55"/>
        <v>0</v>
      </c>
    </row>
    <row r="35" spans="1:6" x14ac:dyDescent="0.4">
      <c r="A35" s="275"/>
      <c r="B35" s="8" t="s">
        <v>85</v>
      </c>
      <c r="C35" s="38">
        <f t="shared" si="56"/>
        <v>0</v>
      </c>
      <c r="D35" s="38">
        <f t="shared" si="57"/>
        <v>0</v>
      </c>
      <c r="E35" s="24">
        <f t="shared" si="58"/>
        <v>0</v>
      </c>
      <c r="F35" s="22">
        <f t="shared" si="55"/>
        <v>0</v>
      </c>
    </row>
    <row r="36" spans="1:6" x14ac:dyDescent="0.4">
      <c r="A36" s="275"/>
      <c r="B36" s="11" t="s">
        <v>43</v>
      </c>
      <c r="C36" s="38">
        <f t="shared" si="56"/>
        <v>0</v>
      </c>
      <c r="D36" s="38">
        <f t="shared" si="57"/>
        <v>0</v>
      </c>
      <c r="E36" s="24">
        <f t="shared" si="58"/>
        <v>0</v>
      </c>
      <c r="F36" s="22">
        <f t="shared" si="55"/>
        <v>0</v>
      </c>
    </row>
    <row r="37" spans="1:6" x14ac:dyDescent="0.4">
      <c r="A37" s="230" t="s">
        <v>35</v>
      </c>
      <c r="B37" s="10" t="s">
        <v>32</v>
      </c>
      <c r="C37" s="38">
        <f t="shared" si="56"/>
        <v>0</v>
      </c>
      <c r="D37" s="38">
        <f t="shared" si="57"/>
        <v>0</v>
      </c>
      <c r="E37" s="24">
        <f t="shared" si="58"/>
        <v>0</v>
      </c>
      <c r="F37" s="22">
        <f t="shared" si="55"/>
        <v>0</v>
      </c>
    </row>
    <row r="38" spans="1:6" x14ac:dyDescent="0.4">
      <c r="A38" s="230"/>
      <c r="B38" s="10" t="s">
        <v>23</v>
      </c>
      <c r="C38" s="38">
        <f t="shared" si="56"/>
        <v>0</v>
      </c>
      <c r="D38" s="38">
        <f t="shared" si="57"/>
        <v>0</v>
      </c>
      <c r="E38" s="24">
        <f t="shared" si="58"/>
        <v>0</v>
      </c>
      <c r="F38" s="22">
        <f t="shared" si="55"/>
        <v>0</v>
      </c>
    </row>
    <row r="39" spans="1:6" x14ac:dyDescent="0.4">
      <c r="A39" s="230"/>
      <c r="B39" s="10" t="s">
        <v>24</v>
      </c>
      <c r="C39" s="38">
        <f t="shared" si="56"/>
        <v>0</v>
      </c>
      <c r="D39" s="38">
        <f t="shared" si="57"/>
        <v>0</v>
      </c>
      <c r="E39" s="24">
        <f t="shared" si="58"/>
        <v>0</v>
      </c>
      <c r="F39" s="22">
        <f t="shared" si="55"/>
        <v>0</v>
      </c>
    </row>
    <row r="40" spans="1:6" x14ac:dyDescent="0.4">
      <c r="A40" s="263" t="s">
        <v>41</v>
      </c>
      <c r="B40" s="263"/>
      <c r="C40" s="38">
        <f t="shared" ref="C40" si="59">C20*12/10000</f>
        <v>0</v>
      </c>
      <c r="D40" s="38">
        <f>G20/10000</f>
        <v>0</v>
      </c>
      <c r="E40" s="24">
        <f t="shared" si="58"/>
        <v>0</v>
      </c>
      <c r="F40" s="22">
        <f t="shared" si="55"/>
        <v>0</v>
      </c>
    </row>
  </sheetData>
  <mergeCells count="24">
    <mergeCell ref="M1:O1"/>
    <mergeCell ref="A40:B40"/>
    <mergeCell ref="J1:L1"/>
    <mergeCell ref="A16:A18"/>
    <mergeCell ref="A3:A5"/>
    <mergeCell ref="A1:C1"/>
    <mergeCell ref="D1:F1"/>
    <mergeCell ref="A2:B2"/>
    <mergeCell ref="A6:A15"/>
    <mergeCell ref="G1:I1"/>
    <mergeCell ref="A25:A26"/>
    <mergeCell ref="A27:A36"/>
    <mergeCell ref="A37:A39"/>
    <mergeCell ref="A24:B24"/>
    <mergeCell ref="P1:R1"/>
    <mergeCell ref="AE1:AG1"/>
    <mergeCell ref="AB1:AD1"/>
    <mergeCell ref="AN1:AP1"/>
    <mergeCell ref="AK1:AM1"/>
    <mergeCell ref="AQ1:AS1"/>
    <mergeCell ref="AH1:AJ1"/>
    <mergeCell ref="Y1:AA1"/>
    <mergeCell ref="V1:X1"/>
    <mergeCell ref="S1:U1"/>
  </mergeCells>
  <phoneticPr fontId="1"/>
  <conditionalFormatting sqref="F3:F5">
    <cfRule type="dataBar" priority="3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{33DCDF85-9806-4ADA-B1A2-16BFACF4EA79}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{CD2831A4-3B99-41C9-834A-89400B6FD05C}</x14:id>
        </ext>
      </extLst>
    </cfRule>
    <cfRule type="cellIs" dxfId="12" priority="312" operator="greaterThan">
      <formula>1</formula>
    </cfRule>
  </conditionalFormatting>
  <conditionalFormatting sqref="F6:F20">
    <cfRule type="dataBar" priority="3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{73A14778-DABB-43EC-90EF-FBBC65687347}</x14:id>
        </ext>
      </extLst>
    </cfRule>
  </conditionalFormatting>
  <conditionalFormatting sqref="F25:F26"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{1CD8A923-44BF-4EE9-B116-167EDF9755FB}</x14:id>
        </ext>
      </extLst>
    </cfRule>
  </conditionalFormatting>
  <conditionalFormatting sqref="F27:F40">
    <cfRule type="dataBar" priority="3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{6DFB3307-4E9B-49DF-9321-CAD96775D5FB}</x14:id>
        </ext>
      </extLst>
    </cfRule>
  </conditionalFormatting>
  <conditionalFormatting sqref="I3:I5">
    <cfRule type="dataBar" priority="2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{ED98BD0A-044E-4E7E-8A61-1AAF352264FA}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{A6559481-8195-4B39-9976-D75200C6C773}</x14:id>
        </ext>
      </extLst>
    </cfRule>
    <cfRule type="cellIs" dxfId="11" priority="248" operator="greaterThan">
      <formula>1</formula>
    </cfRule>
  </conditionalFormatting>
  <conditionalFormatting sqref="I6:I20">
    <cfRule type="dataBar" priority="3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{2F9D41B6-B3CA-4A33-BDB5-C128CD37DF76}</x14:id>
        </ext>
      </extLst>
    </cfRule>
  </conditionalFormatting>
  <conditionalFormatting sqref="L3:L5">
    <cfRule type="dataBar" priority="1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{516E34F3-4451-4904-98E4-6DD96814A8EE}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{D90A5990-F82F-4BE5-ABAF-4498616D3464}</x14:id>
        </ext>
      </extLst>
    </cfRule>
    <cfRule type="cellIs" dxfId="10" priority="182" operator="greaterThan">
      <formula>1</formula>
    </cfRule>
  </conditionalFormatting>
  <conditionalFormatting sqref="L6:L10 L18 L12:L16 L20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{9C75FE6B-3BE2-4FDF-986F-AC20BEAE61DE}</x14:id>
        </ext>
      </extLst>
    </cfRule>
  </conditionalFormatting>
  <conditionalFormatting sqref="L11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{15061EE5-5CCC-4FB4-A7D7-F9E33FE6C961}</x14:id>
        </ext>
      </extLst>
    </cfRule>
  </conditionalFormatting>
  <conditionalFormatting sqref="L17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{0BFD30D2-A394-484A-A8F9-A6E932B5E608}</x14:id>
        </ext>
      </extLst>
    </cfRule>
  </conditionalFormatting>
  <conditionalFormatting sqref="L19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{26D797C3-612F-48B7-A176-ACE2FCE5FDD7}</x14:id>
        </ext>
      </extLst>
    </cfRule>
  </conditionalFormatting>
  <conditionalFormatting sqref="O3:O5"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{0BDEF388-5F70-4440-849F-C228920BC9CE}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{7FADABE7-12F2-4817-B405-24A88CF14C28}</x14:id>
        </ext>
      </extLst>
    </cfRule>
    <cfRule type="cellIs" dxfId="9" priority="70" operator="greaterThan">
      <formula>1</formula>
    </cfRule>
  </conditionalFormatting>
  <conditionalFormatting sqref="O6:O7 O9:O20">
    <cfRule type="dataBar" priority="3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{8E37C318-9A52-4A32-A0A0-54624F66A27B}</x14:id>
        </ext>
      </extLst>
    </cfRule>
  </conditionalFormatting>
  <conditionalFormatting sqref="O8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{02E2DAB7-8005-4620-99E3-C4E153BFE85C}</x14:id>
        </ext>
      </extLst>
    </cfRule>
  </conditionalFormatting>
  <conditionalFormatting sqref="R3:R5">
    <cfRule type="dataBar" priority="6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{63DD30D5-33F2-48EB-8B63-652C939BCB03}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{8BCD1CA9-8E00-4476-9A75-CBACF4FD1743}</x14:id>
        </ext>
      </extLst>
    </cfRule>
    <cfRule type="cellIs" dxfId="8" priority="61" operator="greaterThan">
      <formula>1</formula>
    </cfRule>
  </conditionalFormatting>
  <conditionalFormatting sqref="R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{C04A07C2-7F1F-4A54-8C62-2C84B9C50E3C}</x14:id>
        </ext>
      </extLst>
    </cfRule>
  </conditionalFormatting>
  <conditionalFormatting sqref="R16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{AA8CCB04-494E-41E5-ABF9-335AB246E2E5}</x14:id>
        </ext>
      </extLst>
    </cfRule>
  </conditionalFormatting>
  <conditionalFormatting sqref="R17:R20 R7:R15">
    <cfRule type="dataBar" priority="3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{73B20DB0-0BA0-467C-B323-74BC40FB9756}</x14:id>
        </ext>
      </extLst>
    </cfRule>
  </conditionalFormatting>
  <conditionalFormatting sqref="U3:U5">
    <cfRule type="cellIs" dxfId="7" priority="57" operator="greaterThan">
      <formula>1</formula>
    </cfRule>
    <cfRule type="dataBar" priority="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{C54CE50C-1BF5-45BF-8800-415B2558E2FF}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{8B6DDD57-2EB1-40E3-9980-C3E962120B8D}</x14:id>
        </ext>
      </extLst>
    </cfRule>
  </conditionalFormatting>
  <conditionalFormatting sqref="U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{32DAC171-EDAB-4EA1-851B-7A0B51149211}</x14:id>
        </ext>
      </extLst>
    </cfRule>
  </conditionalFormatting>
  <conditionalFormatting sqref="U8:U12 U6">
    <cfRule type="dataBar" priority="3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{06494AD6-0F8E-4A03-AE7F-1010869558C6}</x14:id>
        </ext>
      </extLst>
    </cfRule>
  </conditionalFormatting>
  <conditionalFormatting sqref="U13:U20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{1A7F0D80-B540-4433-9B14-F27D6FCA5B5A}</x14:id>
        </ext>
      </extLst>
    </cfRule>
  </conditionalFormatting>
  <conditionalFormatting sqref="X3:X5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{39148575-7B65-4424-924A-0AA72866127F}</x14:id>
        </ext>
      </extLst>
    </cfRule>
    <cfRule type="cellIs" dxfId="6" priority="53" operator="greaterThan">
      <formula>1</formula>
    </cfRule>
    <cfRule type="dataBar" priority="5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{497FFEC3-A3C0-4ED4-8C92-1AF6D2ABE04F}</x14:id>
        </ext>
      </extLst>
    </cfRule>
  </conditionalFormatting>
  <conditionalFormatting sqref="X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{FD004A6C-E3D6-43E1-BEF7-410A4FBA367D}</x14:id>
        </ext>
      </extLst>
    </cfRule>
  </conditionalFormatting>
  <conditionalFormatting sqref="X8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{5A0D3A79-4455-4ED9-9B6F-8B992E33D6D1}</x14:id>
        </ext>
      </extLst>
    </cfRule>
  </conditionalFormatting>
  <conditionalFormatting sqref="X9:X20 X7">
    <cfRule type="dataBar" priority="3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{CF971289-A4D8-4ABE-B523-B961C28301FF}</x14:id>
        </ext>
      </extLst>
    </cfRule>
  </conditionalFormatting>
  <conditionalFormatting sqref="AA3:AA5">
    <cfRule type="dataBar" priority="5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{E11F4CCB-053C-4BAE-B8B9-CC1852493396}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{673E76FA-9711-42BE-9FC9-90A5925E7ACF}</x14:id>
        </ext>
      </extLst>
    </cfRule>
    <cfRule type="cellIs" dxfId="5" priority="49" operator="greaterThan">
      <formula>1</formula>
    </cfRule>
  </conditionalFormatting>
  <conditionalFormatting sqref="AA6:AA20">
    <cfRule type="dataBar" priority="3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{62AB9969-E4A2-4339-B331-05FA906F0DF8}</x14:id>
        </ext>
      </extLst>
    </cfRule>
  </conditionalFormatting>
  <conditionalFormatting sqref="AD3:AD5">
    <cfRule type="dataBar" priority="4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{CE8BE6CB-6B21-4E67-B84E-F6E4C2E3B65F}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{C7F82535-908D-4B3D-9062-F13001B4B0CE}</x14:id>
        </ext>
      </extLst>
    </cfRule>
    <cfRule type="cellIs" dxfId="4" priority="43" operator="greaterThan">
      <formula>1</formula>
    </cfRule>
  </conditionalFormatting>
  <conditionalFormatting sqref="AD6:AD7 AD9:AD20">
    <cfRule type="dataBar" priority="3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{23F3F874-1B1E-440E-A889-C1FB8095868A}</x14:id>
        </ext>
      </extLst>
    </cfRule>
  </conditionalFormatting>
  <conditionalFormatting sqref="AD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{9BFF4455-628F-4EA7-873F-EF54B62E45E5}</x14:id>
        </ext>
      </extLst>
    </cfRule>
  </conditionalFormatting>
  <conditionalFormatting sqref="AG3:AG5 AJ3:AJ5">
    <cfRule type="cellIs" dxfId="3" priority="39" operator="greaterThan">
      <formula>1</formula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{214C6268-9C83-4366-AE9E-8F5DBFDB935C}</x14:id>
        </ext>
      </extLst>
    </cfRule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{1C5B959D-D8E2-4FEB-9A2A-42A9F7017EF4}</x14:id>
        </ext>
      </extLst>
    </cfRule>
  </conditionalFormatting>
  <conditionalFormatting sqref="AG6:AG20 AJ6:AJ20">
    <cfRule type="dataBar" priority="36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{85B1B6C7-DE51-4E54-97B3-23B125CF5884}</x14:id>
        </ext>
      </extLst>
    </cfRule>
  </conditionalFormatting>
  <conditionalFormatting sqref="AM3:AM5">
    <cfRule type="cellIs" dxfId="2" priority="34" operator="greaterThan">
      <formula>1</formula>
    </cfRule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{E7A41485-492A-4002-9AED-91D17066A15D}</x14:id>
        </ext>
      </extLst>
    </cfRule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{B6C7DEC9-C37F-4D89-B91A-96F91A23040C}</x14:id>
        </ext>
      </extLst>
    </cfRule>
  </conditionalFormatting>
  <conditionalFormatting sqref="AM6:AM20">
    <cfRule type="dataBar" priority="37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{3F5B0286-2D0A-40A7-B708-6C0B3783F230}</x14:id>
        </ext>
      </extLst>
    </cfRule>
  </conditionalFormatting>
  <conditionalFormatting sqref="AP3:AP5">
    <cfRule type="cellIs" dxfId="1" priority="30" operator="greaterThan">
      <formula>1</formula>
    </cfRule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{18917924-6BFF-4D69-AC19-E071BD7B1065}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{8884844F-3507-42D1-BF10-757883CBFDBC}</x14:id>
        </ext>
      </extLst>
    </cfRule>
  </conditionalFormatting>
  <conditionalFormatting sqref="AP6:AP20">
    <cfRule type="dataBar" priority="3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{9015D34E-47FE-42D0-8ED1-B3CC46BCF25D}</x14:id>
        </ext>
      </extLst>
    </cfRule>
  </conditionalFormatting>
  <conditionalFormatting sqref="AS3:AS5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{10BCFA25-F5B9-44E7-9E52-432C1A26B235}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{9FE59544-9C91-4C47-AB5A-B2BF3A20F431}</x14:id>
        </ext>
      </extLst>
    </cfRule>
    <cfRule type="cellIs" dxfId="0" priority="24" operator="greaterThan">
      <formula>1</formula>
    </cfRule>
  </conditionalFormatting>
  <conditionalFormatting sqref="AS6:AS20">
    <cfRule type="dataBar" priority="37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{79A8BC13-2D5B-4487-BB9F-BD1AB83BD910}</x14:id>
        </ext>
      </extLst>
    </cfRule>
  </conditionalFormatting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DCDF85-9806-4ADA-B1A2-16BFACF4E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2831A4-3B99-41C9-834A-89400B6FD0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F3:F5</xm:sqref>
        </x14:conditionalFormatting>
        <x14:conditionalFormatting xmlns:xm="http://schemas.microsoft.com/office/excel/2006/main">
          <x14:cfRule type="dataBar" id="{73A14778-DABB-43EC-90EF-FBBC656873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F6:F20</xm:sqref>
        </x14:conditionalFormatting>
        <x14:conditionalFormatting xmlns:xm="http://schemas.microsoft.com/office/excel/2006/main">
          <x14:cfRule type="dataBar" id="{1CD8A923-44BF-4EE9-B116-167EDF9755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F25:F26</xm:sqref>
        </x14:conditionalFormatting>
        <x14:conditionalFormatting xmlns:xm="http://schemas.microsoft.com/office/excel/2006/main">
          <x14:cfRule type="dataBar" id="{6DFB3307-4E9B-49DF-9321-CAD96775D5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F27:F40</xm:sqref>
        </x14:conditionalFormatting>
        <x14:conditionalFormatting xmlns:xm="http://schemas.microsoft.com/office/excel/2006/main">
          <x14:cfRule type="dataBar" id="{ED98BD0A-044E-4E7E-8A61-1AAF352264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59481-8195-4B39-9976-D75200C6C7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I3:I5</xm:sqref>
        </x14:conditionalFormatting>
        <x14:conditionalFormatting xmlns:xm="http://schemas.microsoft.com/office/excel/2006/main">
          <x14:cfRule type="dataBar" id="{2F9D41B6-B3CA-4A33-BDB5-C128CD37DF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I6:I20</xm:sqref>
        </x14:conditionalFormatting>
        <x14:conditionalFormatting xmlns:xm="http://schemas.microsoft.com/office/excel/2006/main">
          <x14:cfRule type="dataBar" id="{516E34F3-4451-4904-98E4-6DD96814A8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0A5990-F82F-4BE5-ABAF-4498616D34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L3:L5</xm:sqref>
        </x14:conditionalFormatting>
        <x14:conditionalFormatting xmlns:xm="http://schemas.microsoft.com/office/excel/2006/main">
          <x14:cfRule type="dataBar" id="{9C75FE6B-3BE2-4FDF-986F-AC20BEAE61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L6:L10 L18 L12:L16 L20</xm:sqref>
        </x14:conditionalFormatting>
        <x14:conditionalFormatting xmlns:xm="http://schemas.microsoft.com/office/excel/2006/main">
          <x14:cfRule type="dataBar" id="{15061EE5-5CCC-4FB4-A7D7-F9E33FE6C9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L11</xm:sqref>
        </x14:conditionalFormatting>
        <x14:conditionalFormatting xmlns:xm="http://schemas.microsoft.com/office/excel/2006/main">
          <x14:cfRule type="dataBar" id="{0BFD30D2-A394-484A-A8F9-A6E932B5E6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L17</xm:sqref>
        </x14:conditionalFormatting>
        <x14:conditionalFormatting xmlns:xm="http://schemas.microsoft.com/office/excel/2006/main">
          <x14:cfRule type="dataBar" id="{26D797C3-612F-48B7-A176-ACE2FCE5FD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L19</xm:sqref>
        </x14:conditionalFormatting>
        <x14:conditionalFormatting xmlns:xm="http://schemas.microsoft.com/office/excel/2006/main">
          <x14:cfRule type="dataBar" id="{0BDEF388-5F70-4440-849F-C228920BC9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ADABE7-12F2-4817-B405-24A88CF14C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O3:O5</xm:sqref>
        </x14:conditionalFormatting>
        <x14:conditionalFormatting xmlns:xm="http://schemas.microsoft.com/office/excel/2006/main">
          <x14:cfRule type="dataBar" id="{8E37C318-9A52-4A32-A0A0-54624F66A2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O6:O7 O9:O20</xm:sqref>
        </x14:conditionalFormatting>
        <x14:conditionalFormatting xmlns:xm="http://schemas.microsoft.com/office/excel/2006/main">
          <x14:cfRule type="dataBar" id="{02E2DAB7-8005-4620-99E3-C4E153BFE8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O8</xm:sqref>
        </x14:conditionalFormatting>
        <x14:conditionalFormatting xmlns:xm="http://schemas.microsoft.com/office/excel/2006/main">
          <x14:cfRule type="dataBar" id="{63DD30D5-33F2-48EB-8B63-652C939BCB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CD1CA9-8E00-4476-9A75-CBACF4FD1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R3:R5</xm:sqref>
        </x14:conditionalFormatting>
        <x14:conditionalFormatting xmlns:xm="http://schemas.microsoft.com/office/excel/2006/main">
          <x14:cfRule type="dataBar" id="{C04A07C2-7F1F-4A54-8C62-2C84B9C50E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AA8CCB04-494E-41E5-ABF9-335AB246E2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R16</xm:sqref>
        </x14:conditionalFormatting>
        <x14:conditionalFormatting xmlns:xm="http://schemas.microsoft.com/office/excel/2006/main">
          <x14:cfRule type="dataBar" id="{73B20DB0-0BA0-467C-B323-74BC40FB97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R17:R20 R7:R15</xm:sqref>
        </x14:conditionalFormatting>
        <x14:conditionalFormatting xmlns:xm="http://schemas.microsoft.com/office/excel/2006/main">
          <x14:cfRule type="dataBar" id="{C54CE50C-1BF5-45BF-8800-415B2558E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B6DDD57-2EB1-40E3-9980-C3E962120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U3:U5</xm:sqref>
        </x14:conditionalFormatting>
        <x14:conditionalFormatting xmlns:xm="http://schemas.microsoft.com/office/excel/2006/main">
          <x14:cfRule type="dataBar" id="{32DAC171-EDAB-4EA1-851B-7A0B511492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U7</xm:sqref>
        </x14:conditionalFormatting>
        <x14:conditionalFormatting xmlns:xm="http://schemas.microsoft.com/office/excel/2006/main">
          <x14:cfRule type="dataBar" id="{06494AD6-0F8E-4A03-AE7F-1010869558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U8:U12 U6</xm:sqref>
        </x14:conditionalFormatting>
        <x14:conditionalFormatting xmlns:xm="http://schemas.microsoft.com/office/excel/2006/main">
          <x14:cfRule type="dataBar" id="{1A7F0D80-B540-4433-9B14-F27D6FCA5B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U13:U20</xm:sqref>
        </x14:conditionalFormatting>
        <x14:conditionalFormatting xmlns:xm="http://schemas.microsoft.com/office/excel/2006/main">
          <x14:cfRule type="dataBar" id="{39148575-7B65-4424-924A-0AA7286612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97FFEC3-A3C0-4ED4-8C92-1AF6D2ABE0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X3:X5</xm:sqref>
        </x14:conditionalFormatting>
        <x14:conditionalFormatting xmlns:xm="http://schemas.microsoft.com/office/excel/2006/main">
          <x14:cfRule type="dataBar" id="{FD004A6C-E3D6-43E1-BEF7-410A4FBA36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5A0D3A79-4455-4ED9-9B6F-8B992E33D6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X8</xm:sqref>
        </x14:conditionalFormatting>
        <x14:conditionalFormatting xmlns:xm="http://schemas.microsoft.com/office/excel/2006/main">
          <x14:cfRule type="dataBar" id="{CF971289-A4D8-4ABE-B523-B961C28301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X9:X20 X7</xm:sqref>
        </x14:conditionalFormatting>
        <x14:conditionalFormatting xmlns:xm="http://schemas.microsoft.com/office/excel/2006/main">
          <x14:cfRule type="dataBar" id="{E11F4CCB-053C-4BAE-B8B9-CC18524933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3E76FA-9711-42BE-9FC9-90A5925E7A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AA3:AA5</xm:sqref>
        </x14:conditionalFormatting>
        <x14:conditionalFormatting xmlns:xm="http://schemas.microsoft.com/office/excel/2006/main">
          <x14:cfRule type="dataBar" id="{62AB9969-E4A2-4339-B331-05FA906F0DF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AA6:AA20</xm:sqref>
        </x14:conditionalFormatting>
        <x14:conditionalFormatting xmlns:xm="http://schemas.microsoft.com/office/excel/2006/main">
          <x14:cfRule type="dataBar" id="{CE8BE6CB-6B21-4E67-B84E-F6E4C2E3B6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F82535-908D-4B3D-9062-F13001B4B0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AD3:AD5</xm:sqref>
        </x14:conditionalFormatting>
        <x14:conditionalFormatting xmlns:xm="http://schemas.microsoft.com/office/excel/2006/main">
          <x14:cfRule type="dataBar" id="{23F3F874-1B1E-440E-A889-C1FB809586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AD6:AD7 AD9:AD20</xm:sqref>
        </x14:conditionalFormatting>
        <x14:conditionalFormatting xmlns:xm="http://schemas.microsoft.com/office/excel/2006/main">
          <x14:cfRule type="dataBar" id="{9BFF4455-628F-4EA7-873F-EF54B62E4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AD8</xm:sqref>
        </x14:conditionalFormatting>
        <x14:conditionalFormatting xmlns:xm="http://schemas.microsoft.com/office/excel/2006/main">
          <x14:cfRule type="dataBar" id="{214C6268-9C83-4366-AE9E-8F5DBFDB93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5B959D-D8E2-4FEB-9A2A-42A9F7017E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AG3:AG5 AJ3:AJ5</xm:sqref>
        </x14:conditionalFormatting>
        <x14:conditionalFormatting xmlns:xm="http://schemas.microsoft.com/office/excel/2006/main">
          <x14:cfRule type="dataBar" id="{85B1B6C7-DE51-4E54-97B3-23B125CF58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AG6:AG20 AJ6:AJ20</xm:sqref>
        </x14:conditionalFormatting>
        <x14:conditionalFormatting xmlns:xm="http://schemas.microsoft.com/office/excel/2006/main">
          <x14:cfRule type="dataBar" id="{E7A41485-492A-4002-9AED-91D17066A1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C7DEC9-C37F-4D89-B91A-96F91A2304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AM3:AM5</xm:sqref>
        </x14:conditionalFormatting>
        <x14:conditionalFormatting xmlns:xm="http://schemas.microsoft.com/office/excel/2006/main">
          <x14:cfRule type="dataBar" id="{3F5B0286-2D0A-40A7-B708-6C0B3783F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AM6:AM20</xm:sqref>
        </x14:conditionalFormatting>
        <x14:conditionalFormatting xmlns:xm="http://schemas.microsoft.com/office/excel/2006/main">
          <x14:cfRule type="dataBar" id="{18917924-6BFF-4D69-AC19-E071BD7B10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84844F-3507-42D1-BF10-757883CBFD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AP3:AP5</xm:sqref>
        </x14:conditionalFormatting>
        <x14:conditionalFormatting xmlns:xm="http://schemas.microsoft.com/office/excel/2006/main">
          <x14:cfRule type="dataBar" id="{9015D34E-47FE-42D0-8ED1-B3CC46BCF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AP6:AP20</xm:sqref>
        </x14:conditionalFormatting>
        <x14:conditionalFormatting xmlns:xm="http://schemas.microsoft.com/office/excel/2006/main">
          <x14:cfRule type="dataBar" id="{10BCFA25-F5B9-44E7-9E52-432C1A26B2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E59544-9C91-4C47-AB5A-B2BF3A20F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AS3:AS5</xm:sqref>
        </x14:conditionalFormatting>
        <x14:conditionalFormatting xmlns:xm="http://schemas.microsoft.com/office/excel/2006/main">
          <x14:cfRule type="dataBar" id="{79A8BC13-2D5B-4487-BB9F-BD1AB83BD9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AS6:AS20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B7FB-1247-4AAF-B590-0BD9FD54649E}">
  <sheetPr codeName="Sheet20"/>
  <dimension ref="A1:H68"/>
  <sheetViews>
    <sheetView workbookViewId="0">
      <pane ySplit="2" topLeftCell="A3" activePane="bottomLeft" state="frozen"/>
      <selection activeCell="E30" sqref="E30"/>
      <selection pane="bottomLeft" activeCell="N29" sqref="N29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45658</v>
      </c>
      <c r="B3" s="18" t="s">
        <v>177</v>
      </c>
      <c r="G3" s="18">
        <v>45658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45659</v>
      </c>
      <c r="H4" s="27">
        <f t="shared" si="0"/>
        <v>0</v>
      </c>
    </row>
    <row r="5" spans="1:8" x14ac:dyDescent="0.4">
      <c r="A5" s="18"/>
      <c r="B5" s="18"/>
      <c r="G5" s="18">
        <v>45660</v>
      </c>
      <c r="H5" s="27">
        <f t="shared" si="0"/>
        <v>0</v>
      </c>
    </row>
    <row r="6" spans="1:8" x14ac:dyDescent="0.4">
      <c r="A6" s="18"/>
      <c r="B6" s="18"/>
      <c r="G6" s="18">
        <v>45661</v>
      </c>
      <c r="H6" s="27">
        <f t="shared" si="0"/>
        <v>0</v>
      </c>
    </row>
    <row r="7" spans="1:8" x14ac:dyDescent="0.4">
      <c r="A7" s="18"/>
      <c r="B7" s="18"/>
      <c r="G7" s="18">
        <v>45662</v>
      </c>
      <c r="H7" s="27">
        <f t="shared" si="0"/>
        <v>0</v>
      </c>
    </row>
    <row r="8" spans="1:8" x14ac:dyDescent="0.4">
      <c r="A8" s="18"/>
      <c r="B8" s="18"/>
      <c r="G8" s="18">
        <v>45663</v>
      </c>
      <c r="H8" s="27">
        <f t="shared" si="0"/>
        <v>0</v>
      </c>
    </row>
    <row r="9" spans="1:8" x14ac:dyDescent="0.4">
      <c r="A9" s="18"/>
      <c r="B9" s="18"/>
      <c r="G9" s="18">
        <v>45664</v>
      </c>
      <c r="H9" s="27">
        <f t="shared" si="0"/>
        <v>0</v>
      </c>
    </row>
    <row r="10" spans="1:8" x14ac:dyDescent="0.4">
      <c r="A10" s="18"/>
      <c r="B10" s="18"/>
      <c r="G10" s="18">
        <v>45665</v>
      </c>
      <c r="H10" s="27">
        <f t="shared" si="0"/>
        <v>0</v>
      </c>
    </row>
    <row r="11" spans="1:8" x14ac:dyDescent="0.4">
      <c r="A11" s="18"/>
      <c r="B11" s="18"/>
      <c r="G11" s="18">
        <v>45666</v>
      </c>
      <c r="H11" s="27">
        <f t="shared" si="0"/>
        <v>0</v>
      </c>
    </row>
    <row r="12" spans="1:8" x14ac:dyDescent="0.4">
      <c r="A12" s="18"/>
      <c r="B12" s="18"/>
      <c r="G12" s="18">
        <v>45667</v>
      </c>
      <c r="H12" s="27">
        <f t="shared" si="0"/>
        <v>0</v>
      </c>
    </row>
    <row r="13" spans="1:8" x14ac:dyDescent="0.4">
      <c r="A13" s="18"/>
      <c r="B13" s="18"/>
      <c r="G13" s="18">
        <v>45668</v>
      </c>
      <c r="H13" s="27">
        <f t="shared" si="0"/>
        <v>0</v>
      </c>
    </row>
    <row r="14" spans="1:8" x14ac:dyDescent="0.4">
      <c r="A14" s="18"/>
      <c r="B14" s="18"/>
      <c r="G14" s="18">
        <v>45669</v>
      </c>
      <c r="H14" s="27">
        <f t="shared" si="0"/>
        <v>0</v>
      </c>
    </row>
    <row r="15" spans="1:8" x14ac:dyDescent="0.4">
      <c r="A15" s="18"/>
      <c r="B15" s="18"/>
      <c r="G15" s="18">
        <v>45670</v>
      </c>
      <c r="H15" s="27">
        <f t="shared" si="0"/>
        <v>0</v>
      </c>
    </row>
    <row r="16" spans="1:8" x14ac:dyDescent="0.4">
      <c r="A16" s="18"/>
      <c r="B16" s="18"/>
      <c r="G16" s="18">
        <v>45671</v>
      </c>
      <c r="H16" s="27">
        <f t="shared" si="0"/>
        <v>0</v>
      </c>
    </row>
    <row r="17" spans="1:8" x14ac:dyDescent="0.4">
      <c r="A17" s="18"/>
      <c r="B17" s="18"/>
      <c r="G17" s="18">
        <v>45672</v>
      </c>
      <c r="H17" s="27">
        <f t="shared" si="0"/>
        <v>0</v>
      </c>
    </row>
    <row r="18" spans="1:8" x14ac:dyDescent="0.4">
      <c r="A18" s="18"/>
      <c r="B18" s="18"/>
      <c r="G18" s="18">
        <v>45673</v>
      </c>
      <c r="H18" s="27">
        <f t="shared" si="0"/>
        <v>0</v>
      </c>
    </row>
    <row r="19" spans="1:8" x14ac:dyDescent="0.4">
      <c r="A19" s="18"/>
      <c r="B19" s="18"/>
      <c r="G19" s="18">
        <v>45674</v>
      </c>
      <c r="H19" s="27">
        <f t="shared" si="0"/>
        <v>0</v>
      </c>
    </row>
    <row r="20" spans="1:8" x14ac:dyDescent="0.4">
      <c r="A20" s="18"/>
      <c r="B20" s="18"/>
      <c r="G20" s="18">
        <v>45675</v>
      </c>
      <c r="H20" s="27">
        <f t="shared" si="0"/>
        <v>0</v>
      </c>
    </row>
    <row r="21" spans="1:8" x14ac:dyDescent="0.4">
      <c r="A21" s="18"/>
      <c r="B21" s="18"/>
      <c r="G21" s="18">
        <v>45676</v>
      </c>
      <c r="H21" s="27">
        <f t="shared" si="0"/>
        <v>0</v>
      </c>
    </row>
    <row r="22" spans="1:8" x14ac:dyDescent="0.4">
      <c r="A22" s="18"/>
      <c r="B22" s="18"/>
      <c r="G22" s="18">
        <v>45677</v>
      </c>
      <c r="H22" s="27">
        <f t="shared" si="0"/>
        <v>0</v>
      </c>
    </row>
    <row r="23" spans="1:8" x14ac:dyDescent="0.4">
      <c r="A23" s="18"/>
      <c r="B23" s="18"/>
      <c r="G23" s="18">
        <v>45678</v>
      </c>
      <c r="H23" s="27">
        <f t="shared" si="0"/>
        <v>0</v>
      </c>
    </row>
    <row r="24" spans="1:8" x14ac:dyDescent="0.4">
      <c r="A24" s="18"/>
      <c r="B24" s="18"/>
      <c r="G24" s="18">
        <v>45679</v>
      </c>
      <c r="H24" s="27">
        <f t="shared" si="0"/>
        <v>0</v>
      </c>
    </row>
    <row r="25" spans="1:8" x14ac:dyDescent="0.4">
      <c r="A25" s="18"/>
      <c r="B25" s="18"/>
      <c r="G25" s="18">
        <v>45680</v>
      </c>
      <c r="H25" s="27">
        <f t="shared" si="0"/>
        <v>0</v>
      </c>
    </row>
    <row r="26" spans="1:8" x14ac:dyDescent="0.4">
      <c r="A26" s="18"/>
      <c r="B26" s="18"/>
      <c r="G26" s="18">
        <v>45681</v>
      </c>
      <c r="H26" s="27">
        <f t="shared" si="0"/>
        <v>0</v>
      </c>
    </row>
    <row r="27" spans="1:8" x14ac:dyDescent="0.4">
      <c r="A27" s="18"/>
      <c r="B27" s="18"/>
      <c r="G27" s="18">
        <v>45682</v>
      </c>
      <c r="H27" s="27">
        <f t="shared" si="0"/>
        <v>0</v>
      </c>
    </row>
    <row r="28" spans="1:8" x14ac:dyDescent="0.4">
      <c r="A28" s="18"/>
      <c r="B28" s="18"/>
      <c r="G28" s="18">
        <v>45683</v>
      </c>
      <c r="H28" s="27">
        <f t="shared" si="0"/>
        <v>0</v>
      </c>
    </row>
    <row r="29" spans="1:8" x14ac:dyDescent="0.4">
      <c r="A29" s="18"/>
      <c r="B29" s="18"/>
      <c r="G29" s="18">
        <v>45684</v>
      </c>
      <c r="H29" s="27">
        <f t="shared" si="0"/>
        <v>0</v>
      </c>
    </row>
    <row r="30" spans="1:8" x14ac:dyDescent="0.4">
      <c r="A30" s="18"/>
      <c r="B30" s="18"/>
      <c r="G30" s="18">
        <v>45685</v>
      </c>
      <c r="H30" s="27">
        <f t="shared" si="0"/>
        <v>0</v>
      </c>
    </row>
    <row r="31" spans="1:8" x14ac:dyDescent="0.4">
      <c r="A31" s="18"/>
      <c r="B31" s="18"/>
      <c r="G31" s="18">
        <v>45686</v>
      </c>
      <c r="H31" s="27">
        <f t="shared" si="0"/>
        <v>0</v>
      </c>
    </row>
    <row r="32" spans="1:8" x14ac:dyDescent="0.4">
      <c r="A32" s="18"/>
      <c r="B32" s="18"/>
      <c r="G32" s="18">
        <v>45687</v>
      </c>
      <c r="H32" s="27">
        <f t="shared" si="0"/>
        <v>0</v>
      </c>
    </row>
    <row r="33" spans="1:8" x14ac:dyDescent="0.4">
      <c r="A33" s="18"/>
      <c r="B33" s="18"/>
      <c r="G33" s="18">
        <v>45688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D41" s="27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C43" s="17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</row>
    <row r="59" spans="1:7" x14ac:dyDescent="0.4">
      <c r="A59" s="18"/>
      <c r="B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</sheetData>
  <autoFilter ref="A2:E62" xr:uid="{7E04B7FB-1247-4AAF-B590-0BD9FD54649E}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20C23-5E4E-496D-BF2A-114E9978796D}">
  <sheetPr codeName="Sheet21"/>
  <dimension ref="A1:H71"/>
  <sheetViews>
    <sheetView workbookViewId="0">
      <pane ySplit="2" topLeftCell="A3" activePane="bottomLeft" state="frozen"/>
      <selection activeCell="E30" sqref="E30"/>
      <selection pane="bottomLeft" activeCell="H2" sqref="H2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45689</v>
      </c>
      <c r="B3" s="18" t="s">
        <v>151</v>
      </c>
      <c r="G3" s="18">
        <v>45689</v>
      </c>
      <c r="H3" s="27">
        <f t="shared" ref="H3:H30" si="0">SUMIF($A$3:$A$300,$G3,$C$3:$C$300)</f>
        <v>0</v>
      </c>
    </row>
    <row r="4" spans="1:8" x14ac:dyDescent="0.4">
      <c r="A4" s="18"/>
      <c r="B4" s="18"/>
      <c r="E4"/>
      <c r="G4" s="18">
        <v>45690</v>
      </c>
      <c r="H4" s="27">
        <f t="shared" si="0"/>
        <v>0</v>
      </c>
    </row>
    <row r="5" spans="1:8" x14ac:dyDescent="0.4">
      <c r="A5" s="18"/>
      <c r="B5" s="18"/>
      <c r="G5" s="18">
        <v>45691</v>
      </c>
      <c r="H5" s="27">
        <f t="shared" si="0"/>
        <v>0</v>
      </c>
    </row>
    <row r="6" spans="1:8" x14ac:dyDescent="0.4">
      <c r="A6" s="18"/>
      <c r="B6" s="18"/>
      <c r="G6" s="18">
        <v>45692</v>
      </c>
      <c r="H6" s="27">
        <f t="shared" si="0"/>
        <v>0</v>
      </c>
    </row>
    <row r="7" spans="1:8" x14ac:dyDescent="0.4">
      <c r="A7" s="18"/>
      <c r="B7" s="18"/>
      <c r="G7" s="18">
        <v>45693</v>
      </c>
      <c r="H7" s="27">
        <f t="shared" si="0"/>
        <v>0</v>
      </c>
    </row>
    <row r="8" spans="1:8" x14ac:dyDescent="0.4">
      <c r="A8" s="18"/>
      <c r="B8" s="18"/>
      <c r="G8" s="18">
        <v>45694</v>
      </c>
      <c r="H8" s="27">
        <f t="shared" si="0"/>
        <v>0</v>
      </c>
    </row>
    <row r="9" spans="1:8" x14ac:dyDescent="0.4">
      <c r="A9" s="18"/>
      <c r="B9" s="18"/>
      <c r="G9" s="18">
        <v>45695</v>
      </c>
      <c r="H9" s="27">
        <f t="shared" si="0"/>
        <v>0</v>
      </c>
    </row>
    <row r="10" spans="1:8" x14ac:dyDescent="0.4">
      <c r="A10" s="18"/>
      <c r="B10" s="18"/>
      <c r="G10" s="18">
        <v>45696</v>
      </c>
      <c r="H10" s="27">
        <f t="shared" si="0"/>
        <v>0</v>
      </c>
    </row>
    <row r="11" spans="1:8" x14ac:dyDescent="0.4">
      <c r="A11" s="18"/>
      <c r="B11" s="18"/>
      <c r="G11" s="18">
        <v>45697</v>
      </c>
      <c r="H11" s="27">
        <f t="shared" si="0"/>
        <v>0</v>
      </c>
    </row>
    <row r="12" spans="1:8" x14ac:dyDescent="0.4">
      <c r="A12" s="18"/>
      <c r="B12" s="18"/>
      <c r="G12" s="18">
        <v>45698</v>
      </c>
      <c r="H12" s="27">
        <f t="shared" si="0"/>
        <v>0</v>
      </c>
    </row>
    <row r="13" spans="1:8" x14ac:dyDescent="0.4">
      <c r="A13" s="18"/>
      <c r="B13" s="18"/>
      <c r="G13" s="18">
        <v>45699</v>
      </c>
      <c r="H13" s="27">
        <f t="shared" si="0"/>
        <v>0</v>
      </c>
    </row>
    <row r="14" spans="1:8" x14ac:dyDescent="0.4">
      <c r="A14" s="18"/>
      <c r="B14" s="18"/>
      <c r="G14" s="18">
        <v>45700</v>
      </c>
      <c r="H14" s="27">
        <f t="shared" si="0"/>
        <v>0</v>
      </c>
    </row>
    <row r="15" spans="1:8" x14ac:dyDescent="0.4">
      <c r="A15" s="18"/>
      <c r="B15" s="18"/>
      <c r="G15" s="18">
        <v>45701</v>
      </c>
      <c r="H15" s="27">
        <f t="shared" si="0"/>
        <v>0</v>
      </c>
    </row>
    <row r="16" spans="1:8" x14ac:dyDescent="0.4">
      <c r="A16" s="18"/>
      <c r="B16" s="18"/>
      <c r="G16" s="18">
        <v>45702</v>
      </c>
      <c r="H16" s="27">
        <f t="shared" si="0"/>
        <v>0</v>
      </c>
    </row>
    <row r="17" spans="1:8" x14ac:dyDescent="0.4">
      <c r="A17" s="18"/>
      <c r="B17" s="18"/>
      <c r="G17" s="18">
        <v>45703</v>
      </c>
      <c r="H17" s="27">
        <f t="shared" si="0"/>
        <v>0</v>
      </c>
    </row>
    <row r="18" spans="1:8" x14ac:dyDescent="0.4">
      <c r="A18" s="18"/>
      <c r="B18" s="18"/>
      <c r="G18" s="18">
        <v>45704</v>
      </c>
      <c r="H18" s="27">
        <f t="shared" si="0"/>
        <v>0</v>
      </c>
    </row>
    <row r="19" spans="1:8" x14ac:dyDescent="0.4">
      <c r="A19" s="18"/>
      <c r="B19" s="18"/>
      <c r="G19" s="18">
        <v>45705</v>
      </c>
      <c r="H19" s="27">
        <f t="shared" si="0"/>
        <v>0</v>
      </c>
    </row>
    <row r="20" spans="1:8" x14ac:dyDescent="0.4">
      <c r="A20" s="18"/>
      <c r="B20" s="18"/>
      <c r="G20" s="18">
        <v>45706</v>
      </c>
      <c r="H20" s="27">
        <f t="shared" si="0"/>
        <v>0</v>
      </c>
    </row>
    <row r="21" spans="1:8" x14ac:dyDescent="0.4">
      <c r="A21" s="18"/>
      <c r="B21" s="18"/>
      <c r="G21" s="18">
        <v>45707</v>
      </c>
      <c r="H21" s="27">
        <f t="shared" si="0"/>
        <v>0</v>
      </c>
    </row>
    <row r="22" spans="1:8" x14ac:dyDescent="0.4">
      <c r="A22" s="18"/>
      <c r="B22" s="18"/>
      <c r="G22" s="18">
        <v>45708</v>
      </c>
      <c r="H22" s="27">
        <f t="shared" si="0"/>
        <v>0</v>
      </c>
    </row>
    <row r="23" spans="1:8" x14ac:dyDescent="0.4">
      <c r="A23" s="18"/>
      <c r="B23" s="18"/>
      <c r="G23" s="18">
        <v>45709</v>
      </c>
      <c r="H23" s="27">
        <f t="shared" si="0"/>
        <v>0</v>
      </c>
    </row>
    <row r="24" spans="1:8" x14ac:dyDescent="0.4">
      <c r="A24" s="18"/>
      <c r="B24" s="18"/>
      <c r="G24" s="18">
        <v>45710</v>
      </c>
      <c r="H24" s="27">
        <f t="shared" si="0"/>
        <v>0</v>
      </c>
    </row>
    <row r="25" spans="1:8" x14ac:dyDescent="0.4">
      <c r="A25" s="18"/>
      <c r="B25" s="18"/>
      <c r="G25" s="18">
        <v>45711</v>
      </c>
      <c r="H25" s="27">
        <f t="shared" si="0"/>
        <v>0</v>
      </c>
    </row>
    <row r="26" spans="1:8" x14ac:dyDescent="0.4">
      <c r="A26" s="18"/>
      <c r="B26" s="18"/>
      <c r="G26" s="18">
        <v>45712</v>
      </c>
      <c r="H26" s="27">
        <f t="shared" si="0"/>
        <v>0</v>
      </c>
    </row>
    <row r="27" spans="1:8" x14ac:dyDescent="0.4">
      <c r="A27" s="18"/>
      <c r="B27" s="18"/>
      <c r="G27" s="18">
        <v>45713</v>
      </c>
      <c r="H27" s="27">
        <f t="shared" si="0"/>
        <v>0</v>
      </c>
    </row>
    <row r="28" spans="1:8" x14ac:dyDescent="0.4">
      <c r="A28" s="18"/>
      <c r="B28" s="18"/>
      <c r="G28" s="18">
        <v>45714</v>
      </c>
      <c r="H28" s="27">
        <f t="shared" si="0"/>
        <v>0</v>
      </c>
    </row>
    <row r="29" spans="1:8" x14ac:dyDescent="0.4">
      <c r="A29" s="18"/>
      <c r="B29" s="18"/>
      <c r="G29" s="18">
        <v>45715</v>
      </c>
      <c r="H29" s="27">
        <f t="shared" si="0"/>
        <v>0</v>
      </c>
    </row>
    <row r="30" spans="1:8" x14ac:dyDescent="0.4">
      <c r="A30" s="18"/>
      <c r="B30" s="18"/>
      <c r="G30" s="18">
        <v>45716</v>
      </c>
      <c r="H30" s="27">
        <f t="shared" si="0"/>
        <v>0</v>
      </c>
    </row>
    <row r="31" spans="1:8" x14ac:dyDescent="0.4">
      <c r="A31" s="18"/>
      <c r="B31" s="18"/>
      <c r="G31" s="18"/>
    </row>
    <row r="32" spans="1:8" x14ac:dyDescent="0.4">
      <c r="A32" s="18"/>
      <c r="B32" s="18"/>
      <c r="G32" s="18"/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  <c r="C42" s="17"/>
      <c r="G42" s="18"/>
    </row>
    <row r="43" spans="1:7" x14ac:dyDescent="0.4">
      <c r="A43" s="18"/>
      <c r="B43" s="18"/>
      <c r="G43" s="18"/>
    </row>
    <row r="44" spans="1:7" x14ac:dyDescent="0.4">
      <c r="A44" s="18"/>
      <c r="B44" s="18"/>
      <c r="C44" s="17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C47" s="17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C50" s="17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E53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E58"/>
      <c r="G58" s="18"/>
    </row>
    <row r="59" spans="1:7" x14ac:dyDescent="0.4">
      <c r="A59" s="18"/>
      <c r="B59" s="18"/>
      <c r="E59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</row>
    <row r="68" spans="1:7" x14ac:dyDescent="0.4">
      <c r="A68" s="18"/>
      <c r="B68" s="18"/>
    </row>
    <row r="69" spans="1:7" x14ac:dyDescent="0.4">
      <c r="A69" s="18"/>
      <c r="B69" s="18"/>
    </row>
    <row r="70" spans="1:7" x14ac:dyDescent="0.4">
      <c r="A70" s="18"/>
      <c r="B70" s="18"/>
    </row>
    <row r="71" spans="1:7" x14ac:dyDescent="0.4">
      <c r="A71" s="18"/>
      <c r="B71" s="18"/>
    </row>
  </sheetData>
  <autoFilter ref="A2:E71" xr:uid="{FE420C23-5E4E-496D-BF2A-114E9978796D}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370F-037A-40E4-B8D2-393576C5D1D8}">
  <sheetPr codeName="Sheet22"/>
  <dimension ref="A1:H92"/>
  <sheetViews>
    <sheetView workbookViewId="0">
      <pane ySplit="2" topLeftCell="A3" activePane="bottomLeft" state="frozen"/>
      <selection activeCell="E30" sqref="E30"/>
      <selection pane="bottomLeft" activeCell="H2" sqref="H2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45717</v>
      </c>
      <c r="B3" s="18" t="s">
        <v>152</v>
      </c>
      <c r="G3" s="18">
        <v>45717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45718</v>
      </c>
      <c r="H4" s="27">
        <f t="shared" si="0"/>
        <v>0</v>
      </c>
    </row>
    <row r="5" spans="1:8" x14ac:dyDescent="0.4">
      <c r="A5" s="18"/>
      <c r="B5" s="18"/>
      <c r="G5" s="18">
        <v>45719</v>
      </c>
      <c r="H5" s="27">
        <f t="shared" si="0"/>
        <v>0</v>
      </c>
    </row>
    <row r="6" spans="1:8" x14ac:dyDescent="0.4">
      <c r="A6" s="18"/>
      <c r="B6" s="18"/>
      <c r="G6" s="18">
        <v>45720</v>
      </c>
      <c r="H6" s="27">
        <f t="shared" si="0"/>
        <v>0</v>
      </c>
    </row>
    <row r="7" spans="1:8" x14ac:dyDescent="0.4">
      <c r="A7" s="18"/>
      <c r="B7" s="18"/>
      <c r="G7" s="18">
        <v>45721</v>
      </c>
      <c r="H7" s="27">
        <f t="shared" si="0"/>
        <v>0</v>
      </c>
    </row>
    <row r="8" spans="1:8" x14ac:dyDescent="0.4">
      <c r="A8" s="18"/>
      <c r="B8" s="18"/>
      <c r="G8" s="18">
        <v>45722</v>
      </c>
      <c r="H8" s="27">
        <f t="shared" si="0"/>
        <v>0</v>
      </c>
    </row>
    <row r="9" spans="1:8" x14ac:dyDescent="0.4">
      <c r="A9" s="18"/>
      <c r="B9" s="18"/>
      <c r="G9" s="18">
        <v>45723</v>
      </c>
      <c r="H9" s="27">
        <f t="shared" si="0"/>
        <v>0</v>
      </c>
    </row>
    <row r="10" spans="1:8" x14ac:dyDescent="0.4">
      <c r="A10" s="18"/>
      <c r="B10" s="18"/>
      <c r="G10" s="18">
        <v>45724</v>
      </c>
      <c r="H10" s="27">
        <f t="shared" si="0"/>
        <v>0</v>
      </c>
    </row>
    <row r="11" spans="1:8" x14ac:dyDescent="0.4">
      <c r="A11" s="18"/>
      <c r="B11" s="18"/>
      <c r="G11" s="18">
        <v>45725</v>
      </c>
      <c r="H11" s="27">
        <f t="shared" si="0"/>
        <v>0</v>
      </c>
    </row>
    <row r="12" spans="1:8" x14ac:dyDescent="0.4">
      <c r="A12" s="18"/>
      <c r="B12" s="18"/>
      <c r="G12" s="18">
        <v>45726</v>
      </c>
      <c r="H12" s="27">
        <f t="shared" si="0"/>
        <v>0</v>
      </c>
    </row>
    <row r="13" spans="1:8" x14ac:dyDescent="0.4">
      <c r="A13" s="18"/>
      <c r="B13" s="18"/>
      <c r="E13"/>
      <c r="G13" s="18">
        <v>45727</v>
      </c>
      <c r="H13" s="27">
        <f t="shared" si="0"/>
        <v>0</v>
      </c>
    </row>
    <row r="14" spans="1:8" x14ac:dyDescent="0.4">
      <c r="A14" s="18"/>
      <c r="B14" s="18"/>
      <c r="G14" s="18">
        <v>45728</v>
      </c>
      <c r="H14" s="27">
        <f t="shared" si="0"/>
        <v>0</v>
      </c>
    </row>
    <row r="15" spans="1:8" x14ac:dyDescent="0.4">
      <c r="A15" s="18"/>
      <c r="B15" s="18"/>
      <c r="G15" s="18">
        <v>45729</v>
      </c>
      <c r="H15" s="27">
        <f t="shared" si="0"/>
        <v>0</v>
      </c>
    </row>
    <row r="16" spans="1:8" x14ac:dyDescent="0.4">
      <c r="A16" s="18"/>
      <c r="B16" s="18"/>
      <c r="G16" s="18">
        <v>45730</v>
      </c>
      <c r="H16" s="27">
        <f t="shared" si="0"/>
        <v>0</v>
      </c>
    </row>
    <row r="17" spans="1:8" x14ac:dyDescent="0.4">
      <c r="A17" s="18"/>
      <c r="B17" s="18"/>
      <c r="G17" s="18">
        <v>45731</v>
      </c>
      <c r="H17" s="27">
        <f t="shared" si="0"/>
        <v>0</v>
      </c>
    </row>
    <row r="18" spans="1:8" x14ac:dyDescent="0.4">
      <c r="A18" s="18"/>
      <c r="B18" s="18"/>
      <c r="G18" s="18">
        <v>45732</v>
      </c>
      <c r="H18" s="27">
        <f t="shared" si="0"/>
        <v>0</v>
      </c>
    </row>
    <row r="19" spans="1:8" x14ac:dyDescent="0.4">
      <c r="A19" s="18"/>
      <c r="B19" s="18"/>
      <c r="G19" s="18">
        <v>45733</v>
      </c>
      <c r="H19" s="27">
        <f t="shared" si="0"/>
        <v>0</v>
      </c>
    </row>
    <row r="20" spans="1:8" x14ac:dyDescent="0.4">
      <c r="A20" s="18"/>
      <c r="B20" s="18"/>
      <c r="G20" s="18">
        <v>45734</v>
      </c>
      <c r="H20" s="27">
        <f t="shared" si="0"/>
        <v>0</v>
      </c>
    </row>
    <row r="21" spans="1:8" x14ac:dyDescent="0.4">
      <c r="A21" s="18"/>
      <c r="B21" s="18"/>
      <c r="G21" s="18">
        <v>45735</v>
      </c>
      <c r="H21" s="27">
        <f t="shared" si="0"/>
        <v>0</v>
      </c>
    </row>
    <row r="22" spans="1:8" x14ac:dyDescent="0.4">
      <c r="A22" s="18"/>
      <c r="B22" s="18"/>
      <c r="G22" s="18">
        <v>45736</v>
      </c>
      <c r="H22" s="27">
        <f t="shared" si="0"/>
        <v>0</v>
      </c>
    </row>
    <row r="23" spans="1:8" x14ac:dyDescent="0.4">
      <c r="A23" s="18"/>
      <c r="B23" s="18"/>
      <c r="G23" s="18">
        <v>45737</v>
      </c>
      <c r="H23" s="27">
        <f t="shared" si="0"/>
        <v>0</v>
      </c>
    </row>
    <row r="24" spans="1:8" x14ac:dyDescent="0.4">
      <c r="A24" s="18"/>
      <c r="B24" s="18"/>
      <c r="G24" s="18">
        <v>45738</v>
      </c>
      <c r="H24" s="27">
        <f t="shared" si="0"/>
        <v>0</v>
      </c>
    </row>
    <row r="25" spans="1:8" x14ac:dyDescent="0.4">
      <c r="A25" s="18"/>
      <c r="B25" s="18"/>
      <c r="G25" s="18">
        <v>45739</v>
      </c>
      <c r="H25" s="27">
        <f t="shared" si="0"/>
        <v>0</v>
      </c>
    </row>
    <row r="26" spans="1:8" x14ac:dyDescent="0.4">
      <c r="A26" s="18"/>
      <c r="B26" s="18"/>
      <c r="G26" s="18">
        <v>45740</v>
      </c>
      <c r="H26" s="27">
        <f t="shared" si="0"/>
        <v>0</v>
      </c>
    </row>
    <row r="27" spans="1:8" x14ac:dyDescent="0.4">
      <c r="A27" s="18"/>
      <c r="B27" s="18"/>
      <c r="G27" s="18">
        <v>45741</v>
      </c>
      <c r="H27" s="27">
        <f t="shared" si="0"/>
        <v>0</v>
      </c>
    </row>
    <row r="28" spans="1:8" x14ac:dyDescent="0.4">
      <c r="A28" s="18"/>
      <c r="B28" s="18"/>
      <c r="G28" s="18">
        <v>45742</v>
      </c>
      <c r="H28" s="27">
        <f t="shared" si="0"/>
        <v>0</v>
      </c>
    </row>
    <row r="29" spans="1:8" x14ac:dyDescent="0.4">
      <c r="A29" s="18"/>
      <c r="B29" s="18"/>
      <c r="G29" s="18">
        <v>45743</v>
      </c>
      <c r="H29" s="27">
        <f t="shared" si="0"/>
        <v>0</v>
      </c>
    </row>
    <row r="30" spans="1:8" x14ac:dyDescent="0.4">
      <c r="A30" s="18"/>
      <c r="B30" s="18"/>
      <c r="G30" s="18">
        <v>45744</v>
      </c>
      <c r="H30" s="27">
        <f t="shared" si="0"/>
        <v>0</v>
      </c>
    </row>
    <row r="31" spans="1:8" x14ac:dyDescent="0.4">
      <c r="A31" s="18"/>
      <c r="B31" s="18"/>
      <c r="G31" s="18">
        <v>45745</v>
      </c>
      <c r="H31" s="27">
        <f t="shared" si="0"/>
        <v>0</v>
      </c>
    </row>
    <row r="32" spans="1:8" x14ac:dyDescent="0.4">
      <c r="A32" s="18"/>
      <c r="B32" s="18"/>
      <c r="G32" s="18">
        <v>45746</v>
      </c>
      <c r="H32" s="27">
        <f t="shared" si="0"/>
        <v>0</v>
      </c>
    </row>
    <row r="33" spans="1:8" x14ac:dyDescent="0.4">
      <c r="A33" s="18"/>
      <c r="B33" s="18"/>
      <c r="G33" s="18">
        <v>45747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  <c r="G67" s="18"/>
    </row>
    <row r="68" spans="1:7" x14ac:dyDescent="0.4">
      <c r="A68" s="18"/>
      <c r="B68" s="18"/>
      <c r="G68" s="18"/>
    </row>
    <row r="69" spans="1:7" x14ac:dyDescent="0.4">
      <c r="A69" s="18"/>
      <c r="B69" s="18"/>
      <c r="G69" s="18"/>
    </row>
    <row r="70" spans="1:7" x14ac:dyDescent="0.4">
      <c r="A70" s="18"/>
      <c r="B70" s="18"/>
      <c r="G70" s="18"/>
    </row>
    <row r="71" spans="1:7" x14ac:dyDescent="0.4">
      <c r="A71" s="18"/>
      <c r="B71" s="18"/>
      <c r="G71" s="18"/>
    </row>
    <row r="72" spans="1:7" x14ac:dyDescent="0.4">
      <c r="A72" s="18"/>
      <c r="B72" s="18"/>
      <c r="G72" s="18"/>
    </row>
    <row r="73" spans="1:7" x14ac:dyDescent="0.4">
      <c r="A73" s="18"/>
      <c r="B73" s="18"/>
      <c r="G73" s="18"/>
    </row>
    <row r="74" spans="1:7" x14ac:dyDescent="0.4">
      <c r="A74" s="18"/>
      <c r="B74" s="18"/>
      <c r="G74" s="18"/>
    </row>
    <row r="75" spans="1:7" x14ac:dyDescent="0.4">
      <c r="A75" s="18"/>
      <c r="B75" s="18"/>
      <c r="G75" s="18"/>
    </row>
    <row r="76" spans="1:7" x14ac:dyDescent="0.4">
      <c r="A76" s="18"/>
      <c r="B76" s="18"/>
      <c r="G76" s="18"/>
    </row>
    <row r="77" spans="1:7" x14ac:dyDescent="0.4">
      <c r="A77" s="18"/>
      <c r="B77" s="18"/>
      <c r="G77" s="18"/>
    </row>
    <row r="78" spans="1:7" x14ac:dyDescent="0.4">
      <c r="A78" s="18"/>
      <c r="B78" s="18"/>
      <c r="G78" s="18"/>
    </row>
    <row r="79" spans="1:7" x14ac:dyDescent="0.4">
      <c r="A79" s="18"/>
      <c r="B79" s="18"/>
      <c r="G79" s="18"/>
    </row>
    <row r="80" spans="1:7" x14ac:dyDescent="0.4">
      <c r="A80" s="18"/>
      <c r="B80" s="18"/>
      <c r="G80" s="18"/>
    </row>
    <row r="81" spans="1:7" x14ac:dyDescent="0.4">
      <c r="A81" s="18"/>
      <c r="B81" s="18"/>
      <c r="G81" s="18"/>
    </row>
    <row r="82" spans="1:7" x14ac:dyDescent="0.4">
      <c r="A82" s="18"/>
      <c r="B82" s="18"/>
      <c r="G82" s="18"/>
    </row>
    <row r="83" spans="1:7" x14ac:dyDescent="0.4">
      <c r="A83" s="18"/>
      <c r="B83" s="18"/>
      <c r="G83" s="18"/>
    </row>
    <row r="84" spans="1:7" x14ac:dyDescent="0.4">
      <c r="A84" s="18"/>
      <c r="B84" s="18"/>
      <c r="G84" s="18"/>
    </row>
    <row r="85" spans="1:7" x14ac:dyDescent="0.4">
      <c r="A85" s="18"/>
      <c r="B85" s="18"/>
      <c r="G85" s="18"/>
    </row>
    <row r="86" spans="1:7" x14ac:dyDescent="0.4">
      <c r="A86" s="18"/>
      <c r="B86" s="18"/>
      <c r="G86" s="18"/>
    </row>
    <row r="87" spans="1:7" x14ac:dyDescent="0.4">
      <c r="A87" s="18"/>
      <c r="B87" s="18"/>
    </row>
    <row r="88" spans="1:7" x14ac:dyDescent="0.4">
      <c r="A88" s="18"/>
      <c r="B88" s="18"/>
    </row>
    <row r="89" spans="1:7" x14ac:dyDescent="0.4">
      <c r="A89" s="18"/>
      <c r="B89" s="18"/>
    </row>
    <row r="90" spans="1:7" x14ac:dyDescent="0.4">
      <c r="A90" s="18"/>
      <c r="B90" s="18"/>
    </row>
    <row r="91" spans="1:7" x14ac:dyDescent="0.4">
      <c r="A91" s="18"/>
      <c r="B91" s="18"/>
    </row>
    <row r="92" spans="1:7" x14ac:dyDescent="0.4">
      <c r="A92" s="18"/>
      <c r="B92" s="18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4461-6B9F-4228-A67C-43B7881EA4B2}">
  <sheetPr codeName="Sheet23"/>
  <dimension ref="A1:H95"/>
  <sheetViews>
    <sheetView workbookViewId="0">
      <pane ySplit="2" topLeftCell="A3" activePane="bottomLeft" state="frozen"/>
      <selection activeCell="E30" sqref="E30"/>
      <selection pane="bottomLeft" activeCell="H2" sqref="H2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45748</v>
      </c>
      <c r="B3" s="18" t="s">
        <v>63</v>
      </c>
      <c r="G3" s="18">
        <v>45748</v>
      </c>
      <c r="H3" s="27">
        <f t="shared" ref="H3:H32" si="0">SUMIF($A$3:$A$300,$G3,$C$3:$C$300)</f>
        <v>0</v>
      </c>
    </row>
    <row r="4" spans="1:8" x14ac:dyDescent="0.4">
      <c r="A4" s="18"/>
      <c r="B4" s="18"/>
      <c r="E4"/>
      <c r="G4" s="18">
        <v>45749</v>
      </c>
      <c r="H4" s="27">
        <f t="shared" si="0"/>
        <v>0</v>
      </c>
    </row>
    <row r="5" spans="1:8" x14ac:dyDescent="0.4">
      <c r="A5" s="18"/>
      <c r="B5" s="18"/>
      <c r="G5" s="18">
        <v>45750</v>
      </c>
      <c r="H5" s="27">
        <f t="shared" si="0"/>
        <v>0</v>
      </c>
    </row>
    <row r="6" spans="1:8" x14ac:dyDescent="0.4">
      <c r="A6" s="18"/>
      <c r="B6" s="18"/>
      <c r="G6" s="18">
        <v>45751</v>
      </c>
      <c r="H6" s="27">
        <f t="shared" si="0"/>
        <v>0</v>
      </c>
    </row>
    <row r="7" spans="1:8" x14ac:dyDescent="0.4">
      <c r="A7" s="18"/>
      <c r="B7" s="18"/>
      <c r="G7" s="18">
        <v>45752</v>
      </c>
      <c r="H7" s="27">
        <f t="shared" si="0"/>
        <v>0</v>
      </c>
    </row>
    <row r="8" spans="1:8" x14ac:dyDescent="0.4">
      <c r="A8" s="18"/>
      <c r="B8" s="18"/>
      <c r="G8" s="18">
        <v>45753</v>
      </c>
      <c r="H8" s="27">
        <f t="shared" si="0"/>
        <v>0</v>
      </c>
    </row>
    <row r="9" spans="1:8" x14ac:dyDescent="0.4">
      <c r="A9" s="18"/>
      <c r="B9" s="18"/>
      <c r="G9" s="18">
        <v>45754</v>
      </c>
      <c r="H9" s="27">
        <f t="shared" si="0"/>
        <v>0</v>
      </c>
    </row>
    <row r="10" spans="1:8" x14ac:dyDescent="0.4">
      <c r="A10" s="18"/>
      <c r="B10" s="18"/>
      <c r="G10" s="18">
        <v>45755</v>
      </c>
      <c r="H10" s="27">
        <f t="shared" si="0"/>
        <v>0</v>
      </c>
    </row>
    <row r="11" spans="1:8" x14ac:dyDescent="0.4">
      <c r="A11" s="18"/>
      <c r="B11" s="18"/>
      <c r="G11" s="18">
        <v>45756</v>
      </c>
      <c r="H11" s="27">
        <f t="shared" si="0"/>
        <v>0</v>
      </c>
    </row>
    <row r="12" spans="1:8" x14ac:dyDescent="0.4">
      <c r="A12" s="18"/>
      <c r="B12" s="18"/>
      <c r="G12" s="18">
        <v>45757</v>
      </c>
      <c r="H12" s="27">
        <f t="shared" si="0"/>
        <v>0</v>
      </c>
    </row>
    <row r="13" spans="1:8" x14ac:dyDescent="0.4">
      <c r="A13" s="18"/>
      <c r="B13" s="18"/>
      <c r="G13" s="18">
        <v>45758</v>
      </c>
      <c r="H13" s="27">
        <f t="shared" si="0"/>
        <v>0</v>
      </c>
    </row>
    <row r="14" spans="1:8" x14ac:dyDescent="0.4">
      <c r="A14" s="18"/>
      <c r="B14" s="18"/>
      <c r="G14" s="18">
        <v>45759</v>
      </c>
      <c r="H14" s="27">
        <f t="shared" si="0"/>
        <v>0</v>
      </c>
    </row>
    <row r="15" spans="1:8" x14ac:dyDescent="0.4">
      <c r="A15" s="18"/>
      <c r="B15" s="18"/>
      <c r="G15" s="18">
        <v>45760</v>
      </c>
      <c r="H15" s="27">
        <f t="shared" si="0"/>
        <v>0</v>
      </c>
    </row>
    <row r="16" spans="1:8" x14ac:dyDescent="0.4">
      <c r="A16" s="18"/>
      <c r="B16" s="18"/>
      <c r="G16" s="18">
        <v>45761</v>
      </c>
      <c r="H16" s="27">
        <f t="shared" si="0"/>
        <v>0</v>
      </c>
    </row>
    <row r="17" spans="1:8" x14ac:dyDescent="0.4">
      <c r="A17" s="18"/>
      <c r="B17" s="18"/>
      <c r="G17" s="18">
        <v>45762</v>
      </c>
      <c r="H17" s="27">
        <f t="shared" si="0"/>
        <v>0</v>
      </c>
    </row>
    <row r="18" spans="1:8" x14ac:dyDescent="0.4">
      <c r="A18" s="18"/>
      <c r="B18" s="18"/>
      <c r="G18" s="18">
        <v>45763</v>
      </c>
      <c r="H18" s="27">
        <f t="shared" si="0"/>
        <v>0</v>
      </c>
    </row>
    <row r="19" spans="1:8" x14ac:dyDescent="0.4">
      <c r="A19" s="18"/>
      <c r="B19" s="18"/>
      <c r="G19" s="18">
        <v>45764</v>
      </c>
      <c r="H19" s="27">
        <f t="shared" si="0"/>
        <v>0</v>
      </c>
    </row>
    <row r="20" spans="1:8" x14ac:dyDescent="0.4">
      <c r="A20" s="18"/>
      <c r="B20" s="18"/>
      <c r="G20" s="18">
        <v>45765</v>
      </c>
      <c r="H20" s="27">
        <f t="shared" si="0"/>
        <v>0</v>
      </c>
    </row>
    <row r="21" spans="1:8" x14ac:dyDescent="0.4">
      <c r="A21" s="18"/>
      <c r="B21" s="18"/>
      <c r="G21" s="18">
        <v>45766</v>
      </c>
      <c r="H21" s="27">
        <f t="shared" si="0"/>
        <v>0</v>
      </c>
    </row>
    <row r="22" spans="1:8" x14ac:dyDescent="0.4">
      <c r="A22" s="18"/>
      <c r="B22" s="18"/>
      <c r="G22" s="18">
        <v>45767</v>
      </c>
      <c r="H22" s="27">
        <f t="shared" si="0"/>
        <v>0</v>
      </c>
    </row>
    <row r="23" spans="1:8" x14ac:dyDescent="0.4">
      <c r="A23" s="18"/>
      <c r="B23" s="18"/>
      <c r="G23" s="18">
        <v>45768</v>
      </c>
      <c r="H23" s="27">
        <f t="shared" si="0"/>
        <v>0</v>
      </c>
    </row>
    <row r="24" spans="1:8" x14ac:dyDescent="0.4">
      <c r="A24" s="18"/>
      <c r="B24" s="18"/>
      <c r="G24" s="18">
        <v>45769</v>
      </c>
      <c r="H24" s="27">
        <f t="shared" si="0"/>
        <v>0</v>
      </c>
    </row>
    <row r="25" spans="1:8" x14ac:dyDescent="0.4">
      <c r="A25" s="18"/>
      <c r="B25" s="18"/>
      <c r="G25" s="18">
        <v>45770</v>
      </c>
      <c r="H25" s="27">
        <f t="shared" si="0"/>
        <v>0</v>
      </c>
    </row>
    <row r="26" spans="1:8" x14ac:dyDescent="0.4">
      <c r="A26" s="18"/>
      <c r="B26" s="18"/>
      <c r="G26" s="18">
        <v>45771</v>
      </c>
      <c r="H26" s="27">
        <f t="shared" si="0"/>
        <v>0</v>
      </c>
    </row>
    <row r="27" spans="1:8" x14ac:dyDescent="0.4">
      <c r="A27" s="18"/>
      <c r="B27" s="18"/>
      <c r="G27" s="18">
        <v>45772</v>
      </c>
      <c r="H27" s="27">
        <f t="shared" si="0"/>
        <v>0</v>
      </c>
    </row>
    <row r="28" spans="1:8" x14ac:dyDescent="0.4">
      <c r="A28" s="18"/>
      <c r="B28" s="18"/>
      <c r="G28" s="18">
        <v>45773</v>
      </c>
      <c r="H28" s="27">
        <f t="shared" si="0"/>
        <v>0</v>
      </c>
    </row>
    <row r="29" spans="1:8" x14ac:dyDescent="0.4">
      <c r="A29" s="18"/>
      <c r="B29" s="18"/>
      <c r="G29" s="18">
        <v>45774</v>
      </c>
      <c r="H29" s="27">
        <f t="shared" si="0"/>
        <v>0</v>
      </c>
    </row>
    <row r="30" spans="1:8" x14ac:dyDescent="0.4">
      <c r="A30" s="18"/>
      <c r="B30" s="18"/>
      <c r="G30" s="18">
        <v>45775</v>
      </c>
      <c r="H30" s="27">
        <f t="shared" si="0"/>
        <v>0</v>
      </c>
    </row>
    <row r="31" spans="1:8" x14ac:dyDescent="0.4">
      <c r="A31" s="18"/>
      <c r="B31" s="18"/>
      <c r="G31" s="18">
        <v>45776</v>
      </c>
      <c r="H31" s="27">
        <f t="shared" si="0"/>
        <v>0</v>
      </c>
    </row>
    <row r="32" spans="1:8" x14ac:dyDescent="0.4">
      <c r="A32" s="18"/>
      <c r="B32" s="18"/>
      <c r="G32" s="18">
        <v>45777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  <c r="G39" s="18"/>
    </row>
    <row r="40" spans="1:7" x14ac:dyDescent="0.4">
      <c r="A40" s="18"/>
      <c r="B40" s="18"/>
      <c r="G40" s="18"/>
    </row>
    <row r="41" spans="1:7" x14ac:dyDescent="0.4">
      <c r="A41" s="18"/>
      <c r="B41" s="18"/>
      <c r="G41" s="18"/>
    </row>
    <row r="42" spans="1:7" x14ac:dyDescent="0.4">
      <c r="A42" s="18"/>
      <c r="B42" s="18"/>
      <c r="G42" s="18"/>
    </row>
    <row r="43" spans="1:7" x14ac:dyDescent="0.4">
      <c r="A43" s="18"/>
      <c r="B43" s="18"/>
      <c r="G43" s="18"/>
    </row>
    <row r="44" spans="1:7" x14ac:dyDescent="0.4">
      <c r="A44" s="18"/>
      <c r="B44" s="18"/>
      <c r="G44" s="18"/>
    </row>
    <row r="45" spans="1:7" x14ac:dyDescent="0.4">
      <c r="A45" s="18"/>
      <c r="B45" s="18"/>
      <c r="G45" s="18"/>
    </row>
    <row r="46" spans="1:7" x14ac:dyDescent="0.4">
      <c r="A46" s="18"/>
      <c r="B46" s="18"/>
      <c r="G46" s="18"/>
    </row>
    <row r="47" spans="1:7" x14ac:dyDescent="0.4">
      <c r="A47" s="18"/>
      <c r="B47" s="18"/>
      <c r="G47" s="18"/>
    </row>
    <row r="48" spans="1:7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E55" s="130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  <c r="G67" s="18"/>
    </row>
    <row r="68" spans="1:7" x14ac:dyDescent="0.4">
      <c r="A68" s="18"/>
      <c r="B68" s="18"/>
      <c r="G68" s="18"/>
    </row>
    <row r="69" spans="1:7" x14ac:dyDescent="0.4">
      <c r="A69" s="18"/>
      <c r="B69" s="18"/>
      <c r="G69" s="18"/>
    </row>
    <row r="70" spans="1:7" x14ac:dyDescent="0.4">
      <c r="A70" s="18"/>
      <c r="B70" s="18"/>
      <c r="G70" s="18"/>
    </row>
    <row r="71" spans="1:7" x14ac:dyDescent="0.4">
      <c r="A71" s="18"/>
      <c r="B71" s="18"/>
      <c r="G71" s="18"/>
    </row>
    <row r="72" spans="1:7" x14ac:dyDescent="0.4">
      <c r="A72" s="18"/>
      <c r="B72" s="18"/>
      <c r="G72" s="18"/>
    </row>
    <row r="73" spans="1:7" x14ac:dyDescent="0.4">
      <c r="A73" s="18"/>
      <c r="B73" s="18"/>
      <c r="G73" s="18"/>
    </row>
    <row r="74" spans="1:7" x14ac:dyDescent="0.4">
      <c r="A74" s="18"/>
      <c r="B74" s="18"/>
      <c r="G74" s="18"/>
    </row>
    <row r="75" spans="1:7" x14ac:dyDescent="0.4">
      <c r="A75" s="18"/>
      <c r="B75" s="18"/>
      <c r="G75" s="18"/>
    </row>
    <row r="76" spans="1:7" x14ac:dyDescent="0.4">
      <c r="A76" s="18"/>
      <c r="B76" s="18"/>
      <c r="G76" s="18"/>
    </row>
    <row r="77" spans="1:7" x14ac:dyDescent="0.4">
      <c r="A77" s="18"/>
      <c r="B77" s="18"/>
      <c r="G77" s="18"/>
    </row>
    <row r="78" spans="1:7" x14ac:dyDescent="0.4">
      <c r="A78" s="18"/>
      <c r="B78" s="18"/>
      <c r="G78" s="18"/>
    </row>
    <row r="79" spans="1:7" x14ac:dyDescent="0.4">
      <c r="A79" s="18"/>
      <c r="B79" s="18"/>
      <c r="G79" s="18"/>
    </row>
    <row r="80" spans="1:7" x14ac:dyDescent="0.4">
      <c r="A80" s="18"/>
      <c r="B80" s="18"/>
    </row>
    <row r="81" spans="1:2" x14ac:dyDescent="0.4">
      <c r="A81" s="18"/>
      <c r="B81" s="18"/>
    </row>
    <row r="82" spans="1:2" x14ac:dyDescent="0.4">
      <c r="A82" s="18"/>
      <c r="B82" s="18"/>
    </row>
    <row r="83" spans="1:2" x14ac:dyDescent="0.4">
      <c r="A83" s="18"/>
      <c r="B83" s="18"/>
    </row>
    <row r="84" spans="1:2" x14ac:dyDescent="0.4">
      <c r="A84" s="18"/>
      <c r="B84" s="18"/>
    </row>
    <row r="85" spans="1:2" x14ac:dyDescent="0.4">
      <c r="A85" s="18"/>
      <c r="B85" s="18"/>
    </row>
    <row r="86" spans="1:2" x14ac:dyDescent="0.4">
      <c r="A86" s="18"/>
      <c r="B86" s="18"/>
    </row>
    <row r="87" spans="1:2" x14ac:dyDescent="0.4">
      <c r="A87" s="18"/>
      <c r="B87" s="18"/>
    </row>
    <row r="88" spans="1:2" x14ac:dyDescent="0.4">
      <c r="A88" s="18"/>
      <c r="B88" s="18"/>
    </row>
    <row r="89" spans="1:2" x14ac:dyDescent="0.4">
      <c r="A89" s="18"/>
      <c r="B89" s="18"/>
    </row>
    <row r="90" spans="1:2" x14ac:dyDescent="0.4">
      <c r="A90" s="18"/>
      <c r="B90" s="18"/>
    </row>
    <row r="91" spans="1:2" x14ac:dyDescent="0.4">
      <c r="A91" s="18"/>
      <c r="B91" s="18"/>
    </row>
    <row r="92" spans="1:2" x14ac:dyDescent="0.4">
      <c r="A92" s="18"/>
      <c r="B92" s="18"/>
    </row>
    <row r="93" spans="1:2" x14ac:dyDescent="0.4">
      <c r="A93" s="18"/>
      <c r="B93" s="18"/>
    </row>
    <row r="94" spans="1:2" x14ac:dyDescent="0.4">
      <c r="A94" s="18"/>
      <c r="B94" s="18"/>
    </row>
    <row r="95" spans="1:2" x14ac:dyDescent="0.4">
      <c r="A95" s="18"/>
      <c r="B95" s="18"/>
    </row>
  </sheetData>
  <autoFilter ref="A2:E76" xr:uid="{737D4461-6B9F-4228-A67C-43B7881EA4B2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7D8F-F817-49ED-A94A-385A4D9ADA5E}">
  <sheetPr codeName="Sheet24"/>
  <dimension ref="A1:H103"/>
  <sheetViews>
    <sheetView workbookViewId="0">
      <pane ySplit="2" topLeftCell="A3" activePane="bottomLeft" state="frozen"/>
      <selection activeCell="E30" sqref="E30"/>
      <selection pane="bottomLeft" activeCell="E13" sqref="E13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45778</v>
      </c>
      <c r="B3" s="18" t="s">
        <v>65</v>
      </c>
      <c r="G3" s="18">
        <v>45778</v>
      </c>
      <c r="H3" s="27">
        <f t="shared" ref="H3:H33" si="0">SUMIF($A$3:$A$300,$G3,$C$3:$C$300)</f>
        <v>0</v>
      </c>
    </row>
    <row r="4" spans="1:8" x14ac:dyDescent="0.4">
      <c r="A4" s="18"/>
      <c r="B4" s="18"/>
      <c r="E4"/>
      <c r="G4" s="18">
        <v>45779</v>
      </c>
      <c r="H4" s="27">
        <f t="shared" si="0"/>
        <v>0</v>
      </c>
    </row>
    <row r="5" spans="1:8" x14ac:dyDescent="0.4">
      <c r="A5" s="18"/>
      <c r="B5" s="18"/>
      <c r="G5" s="18">
        <v>45780</v>
      </c>
      <c r="H5" s="27">
        <f t="shared" si="0"/>
        <v>0</v>
      </c>
    </row>
    <row r="6" spans="1:8" x14ac:dyDescent="0.4">
      <c r="A6" s="18"/>
      <c r="B6" s="18"/>
      <c r="G6" s="18">
        <v>45781</v>
      </c>
      <c r="H6" s="27">
        <f t="shared" si="0"/>
        <v>0</v>
      </c>
    </row>
    <row r="7" spans="1:8" x14ac:dyDescent="0.4">
      <c r="A7" s="18"/>
      <c r="B7" s="18"/>
      <c r="G7" s="18">
        <v>45782</v>
      </c>
      <c r="H7" s="27">
        <f t="shared" si="0"/>
        <v>0</v>
      </c>
    </row>
    <row r="8" spans="1:8" x14ac:dyDescent="0.4">
      <c r="A8" s="18"/>
      <c r="B8" s="18"/>
      <c r="G8" s="18">
        <v>45783</v>
      </c>
      <c r="H8" s="27">
        <f t="shared" si="0"/>
        <v>0</v>
      </c>
    </row>
    <row r="9" spans="1:8" x14ac:dyDescent="0.4">
      <c r="A9" s="18"/>
      <c r="B9" s="18"/>
      <c r="G9" s="18">
        <v>45784</v>
      </c>
      <c r="H9" s="27">
        <f t="shared" si="0"/>
        <v>0</v>
      </c>
    </row>
    <row r="10" spans="1:8" x14ac:dyDescent="0.4">
      <c r="A10" s="18"/>
      <c r="B10" s="18"/>
      <c r="G10" s="18">
        <v>45785</v>
      </c>
      <c r="H10" s="27">
        <f t="shared" si="0"/>
        <v>0</v>
      </c>
    </row>
    <row r="11" spans="1:8" x14ac:dyDescent="0.4">
      <c r="A11" s="18"/>
      <c r="B11" s="18"/>
      <c r="G11" s="18">
        <v>45786</v>
      </c>
      <c r="H11" s="27">
        <f t="shared" si="0"/>
        <v>0</v>
      </c>
    </row>
    <row r="12" spans="1:8" x14ac:dyDescent="0.4">
      <c r="A12" s="18"/>
      <c r="B12" s="18"/>
      <c r="G12" s="18">
        <v>45787</v>
      </c>
      <c r="H12" s="27">
        <f t="shared" si="0"/>
        <v>0</v>
      </c>
    </row>
    <row r="13" spans="1:8" x14ac:dyDescent="0.4">
      <c r="A13" s="18"/>
      <c r="B13" s="18"/>
      <c r="G13" s="18">
        <v>45788</v>
      </c>
      <c r="H13" s="27">
        <f t="shared" si="0"/>
        <v>0</v>
      </c>
    </row>
    <row r="14" spans="1:8" x14ac:dyDescent="0.4">
      <c r="A14" s="18"/>
      <c r="B14" s="18"/>
      <c r="E14"/>
      <c r="G14" s="18">
        <v>45789</v>
      </c>
      <c r="H14" s="27">
        <f t="shared" si="0"/>
        <v>0</v>
      </c>
    </row>
    <row r="15" spans="1:8" x14ac:dyDescent="0.4">
      <c r="A15" s="18"/>
      <c r="B15" s="18"/>
      <c r="E15"/>
      <c r="G15" s="18">
        <v>45790</v>
      </c>
      <c r="H15" s="27">
        <f t="shared" si="0"/>
        <v>0</v>
      </c>
    </row>
    <row r="16" spans="1:8" x14ac:dyDescent="0.4">
      <c r="A16" s="18"/>
      <c r="B16" s="18"/>
      <c r="E16"/>
      <c r="G16" s="18">
        <v>45791</v>
      </c>
      <c r="H16" s="27">
        <f t="shared" si="0"/>
        <v>0</v>
      </c>
    </row>
    <row r="17" spans="1:8" x14ac:dyDescent="0.4">
      <c r="A17" s="18"/>
      <c r="B17" s="18"/>
      <c r="E17"/>
      <c r="G17" s="18">
        <v>45792</v>
      </c>
      <c r="H17" s="27">
        <f t="shared" si="0"/>
        <v>0</v>
      </c>
    </row>
    <row r="18" spans="1:8" x14ac:dyDescent="0.4">
      <c r="A18" s="18"/>
      <c r="B18" s="18"/>
      <c r="E18"/>
      <c r="G18" s="18">
        <v>45793</v>
      </c>
      <c r="H18" s="27">
        <f t="shared" si="0"/>
        <v>0</v>
      </c>
    </row>
    <row r="19" spans="1:8" x14ac:dyDescent="0.4">
      <c r="A19" s="18"/>
      <c r="B19" s="18"/>
      <c r="E19"/>
      <c r="G19" s="18">
        <v>45794</v>
      </c>
      <c r="H19" s="27">
        <f t="shared" si="0"/>
        <v>0</v>
      </c>
    </row>
    <row r="20" spans="1:8" x14ac:dyDescent="0.4">
      <c r="A20" s="18"/>
      <c r="B20" s="18"/>
      <c r="E20"/>
      <c r="G20" s="18">
        <v>45795</v>
      </c>
      <c r="H20" s="27">
        <f t="shared" si="0"/>
        <v>0</v>
      </c>
    </row>
    <row r="21" spans="1:8" x14ac:dyDescent="0.4">
      <c r="A21" s="18"/>
      <c r="B21" s="18"/>
      <c r="E21"/>
      <c r="G21" s="18">
        <v>45796</v>
      </c>
      <c r="H21" s="27">
        <f t="shared" si="0"/>
        <v>0</v>
      </c>
    </row>
    <row r="22" spans="1:8" x14ac:dyDescent="0.4">
      <c r="A22" s="18"/>
      <c r="B22" s="18"/>
      <c r="G22" s="18">
        <v>45797</v>
      </c>
      <c r="H22" s="27">
        <f t="shared" si="0"/>
        <v>0</v>
      </c>
    </row>
    <row r="23" spans="1:8" x14ac:dyDescent="0.4">
      <c r="A23" s="18"/>
      <c r="B23" s="18"/>
      <c r="G23" s="18">
        <v>45798</v>
      </c>
      <c r="H23" s="27">
        <f t="shared" si="0"/>
        <v>0</v>
      </c>
    </row>
    <row r="24" spans="1:8" x14ac:dyDescent="0.4">
      <c r="A24" s="18"/>
      <c r="B24" s="18"/>
      <c r="E24"/>
      <c r="G24" s="18">
        <v>45799</v>
      </c>
      <c r="H24" s="27">
        <f t="shared" si="0"/>
        <v>0</v>
      </c>
    </row>
    <row r="25" spans="1:8" x14ac:dyDescent="0.4">
      <c r="A25" s="18"/>
      <c r="B25" s="18"/>
      <c r="G25" s="18">
        <v>45800</v>
      </c>
      <c r="H25" s="27">
        <f t="shared" si="0"/>
        <v>0</v>
      </c>
    </row>
    <row r="26" spans="1:8" x14ac:dyDescent="0.4">
      <c r="A26" s="18"/>
      <c r="B26" s="18"/>
      <c r="G26" s="18">
        <v>45801</v>
      </c>
      <c r="H26" s="27">
        <f t="shared" si="0"/>
        <v>0</v>
      </c>
    </row>
    <row r="27" spans="1:8" x14ac:dyDescent="0.4">
      <c r="A27" s="18"/>
      <c r="B27" s="18"/>
      <c r="G27" s="18">
        <v>45802</v>
      </c>
      <c r="H27" s="27">
        <f t="shared" si="0"/>
        <v>0</v>
      </c>
    </row>
    <row r="28" spans="1:8" x14ac:dyDescent="0.4">
      <c r="A28" s="18"/>
      <c r="B28" s="18"/>
      <c r="G28" s="18">
        <v>45803</v>
      </c>
      <c r="H28" s="27">
        <f t="shared" si="0"/>
        <v>0</v>
      </c>
    </row>
    <row r="29" spans="1:8" x14ac:dyDescent="0.4">
      <c r="A29" s="18"/>
      <c r="B29" s="18"/>
      <c r="G29" s="18">
        <v>45804</v>
      </c>
      <c r="H29" s="27">
        <f t="shared" si="0"/>
        <v>0</v>
      </c>
    </row>
    <row r="30" spans="1:8" x14ac:dyDescent="0.4">
      <c r="A30" s="18"/>
      <c r="B30" s="18"/>
      <c r="E30"/>
      <c r="G30" s="18">
        <v>45805</v>
      </c>
      <c r="H30" s="27">
        <f t="shared" si="0"/>
        <v>0</v>
      </c>
    </row>
    <row r="31" spans="1:8" x14ac:dyDescent="0.4">
      <c r="A31" s="18"/>
      <c r="B31" s="18"/>
      <c r="G31" s="18">
        <v>45806</v>
      </c>
      <c r="H31" s="27">
        <f t="shared" si="0"/>
        <v>0</v>
      </c>
    </row>
    <row r="32" spans="1:8" x14ac:dyDescent="0.4">
      <c r="A32" s="18"/>
      <c r="B32" s="18"/>
      <c r="G32" s="18">
        <v>45807</v>
      </c>
      <c r="H32" s="27">
        <f t="shared" si="0"/>
        <v>0</v>
      </c>
    </row>
    <row r="33" spans="1:8" x14ac:dyDescent="0.4">
      <c r="A33" s="18"/>
      <c r="B33" s="18"/>
      <c r="G33" s="18">
        <v>45808</v>
      </c>
      <c r="H33" s="27">
        <f t="shared" si="0"/>
        <v>0</v>
      </c>
    </row>
    <row r="34" spans="1:8" x14ac:dyDescent="0.4">
      <c r="A34" s="18"/>
      <c r="B34" s="18"/>
      <c r="G34" s="18"/>
    </row>
    <row r="35" spans="1:8" x14ac:dyDescent="0.4">
      <c r="A35" s="18"/>
      <c r="B35" s="18"/>
      <c r="G35" s="18"/>
    </row>
    <row r="36" spans="1:8" x14ac:dyDescent="0.4">
      <c r="A36" s="18"/>
      <c r="B36" s="18"/>
      <c r="G36" s="18"/>
    </row>
    <row r="37" spans="1:8" x14ac:dyDescent="0.4">
      <c r="A37" s="18"/>
      <c r="B37" s="18"/>
      <c r="G37" s="18"/>
    </row>
    <row r="38" spans="1:8" x14ac:dyDescent="0.4">
      <c r="A38" s="18"/>
      <c r="B38" s="18"/>
      <c r="G38" s="18"/>
    </row>
    <row r="39" spans="1:8" x14ac:dyDescent="0.4">
      <c r="A39" s="18"/>
      <c r="B39" s="18"/>
      <c r="G39" s="18"/>
    </row>
    <row r="40" spans="1:8" x14ac:dyDescent="0.4">
      <c r="A40" s="18"/>
      <c r="B40" s="18"/>
      <c r="G40" s="18"/>
    </row>
    <row r="41" spans="1:8" x14ac:dyDescent="0.4">
      <c r="A41" s="18"/>
      <c r="B41" s="18"/>
      <c r="G41" s="18"/>
    </row>
    <row r="42" spans="1:8" x14ac:dyDescent="0.4">
      <c r="A42" s="18"/>
      <c r="B42" s="18"/>
      <c r="G42" s="18"/>
    </row>
    <row r="43" spans="1:8" x14ac:dyDescent="0.4">
      <c r="A43" s="18"/>
      <c r="B43" s="18"/>
      <c r="G43" s="18"/>
    </row>
    <row r="44" spans="1:8" x14ac:dyDescent="0.4">
      <c r="A44" s="18"/>
      <c r="B44" s="18"/>
      <c r="G44" s="18"/>
    </row>
    <row r="45" spans="1:8" x14ac:dyDescent="0.4">
      <c r="A45" s="18"/>
      <c r="B45" s="18"/>
      <c r="G45" s="18"/>
    </row>
    <row r="46" spans="1:8" x14ac:dyDescent="0.4">
      <c r="A46" s="18"/>
      <c r="B46" s="18"/>
      <c r="G46" s="18"/>
    </row>
    <row r="47" spans="1:8" x14ac:dyDescent="0.4">
      <c r="A47" s="18"/>
      <c r="B47" s="18"/>
      <c r="G47" s="18"/>
    </row>
    <row r="48" spans="1:8" x14ac:dyDescent="0.4">
      <c r="A48" s="18"/>
      <c r="B48" s="18"/>
      <c r="G48" s="18"/>
    </row>
    <row r="49" spans="1:7" x14ac:dyDescent="0.4">
      <c r="A49" s="18"/>
      <c r="B49" s="18"/>
      <c r="G49" s="18"/>
    </row>
    <row r="50" spans="1:7" x14ac:dyDescent="0.4">
      <c r="A50" s="18"/>
      <c r="B50" s="18"/>
      <c r="G50" s="18"/>
    </row>
    <row r="51" spans="1:7" x14ac:dyDescent="0.4">
      <c r="A51" s="18"/>
      <c r="B51" s="18"/>
      <c r="G51" s="18"/>
    </row>
    <row r="52" spans="1:7" x14ac:dyDescent="0.4">
      <c r="A52" s="18"/>
      <c r="B52" s="18"/>
      <c r="G52" s="18"/>
    </row>
    <row r="53" spans="1:7" x14ac:dyDescent="0.4">
      <c r="A53" s="18"/>
      <c r="B53" s="18"/>
      <c r="G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  <c r="G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7" x14ac:dyDescent="0.4">
      <c r="A65" s="18"/>
      <c r="B65" s="18"/>
      <c r="G65" s="18"/>
    </row>
    <row r="66" spans="1:7" x14ac:dyDescent="0.4">
      <c r="A66" s="18"/>
      <c r="B66" s="18"/>
      <c r="G66" s="18"/>
    </row>
    <row r="67" spans="1:7" x14ac:dyDescent="0.4">
      <c r="A67" s="18"/>
      <c r="B67" s="18"/>
      <c r="G67" s="18"/>
    </row>
    <row r="68" spans="1:7" x14ac:dyDescent="0.4">
      <c r="A68" s="18"/>
      <c r="B68" s="18"/>
      <c r="G68" s="18"/>
    </row>
    <row r="69" spans="1:7" x14ac:dyDescent="0.4">
      <c r="A69" s="18"/>
      <c r="B69" s="18"/>
      <c r="G69" s="18"/>
    </row>
    <row r="70" spans="1:7" x14ac:dyDescent="0.4">
      <c r="A70" s="18"/>
      <c r="B70" s="18"/>
      <c r="G70" s="18"/>
    </row>
    <row r="71" spans="1:7" x14ac:dyDescent="0.4">
      <c r="A71" s="18"/>
      <c r="B71" s="18"/>
      <c r="G71" s="18"/>
    </row>
    <row r="72" spans="1:7" x14ac:dyDescent="0.4">
      <c r="A72" s="18"/>
      <c r="B72" s="18"/>
      <c r="G72" s="18"/>
    </row>
    <row r="73" spans="1:7" x14ac:dyDescent="0.4">
      <c r="A73" s="18"/>
      <c r="B73" s="18"/>
      <c r="G73" s="18"/>
    </row>
    <row r="74" spans="1:7" x14ac:dyDescent="0.4">
      <c r="A74" s="18"/>
      <c r="B74" s="18"/>
      <c r="G74" s="18"/>
    </row>
    <row r="75" spans="1:7" x14ac:dyDescent="0.4">
      <c r="A75" s="18"/>
      <c r="B75" s="18"/>
      <c r="G75" s="18"/>
    </row>
    <row r="76" spans="1:7" x14ac:dyDescent="0.4">
      <c r="A76" s="18"/>
      <c r="B76" s="18"/>
      <c r="G76" s="18"/>
    </row>
    <row r="77" spans="1:7" x14ac:dyDescent="0.4">
      <c r="A77" s="18"/>
      <c r="B77" s="18"/>
      <c r="G77" s="18"/>
    </row>
    <row r="78" spans="1:7" x14ac:dyDescent="0.4">
      <c r="A78" s="18"/>
      <c r="B78" s="18"/>
      <c r="G78" s="18"/>
    </row>
    <row r="79" spans="1:7" x14ac:dyDescent="0.4">
      <c r="A79" s="18"/>
      <c r="B79" s="18"/>
      <c r="G79" s="18"/>
    </row>
    <row r="80" spans="1:7" x14ac:dyDescent="0.4">
      <c r="A80" s="18"/>
      <c r="B80" s="18"/>
      <c r="G80" s="18"/>
    </row>
    <row r="81" spans="1:7" x14ac:dyDescent="0.4">
      <c r="A81" s="18"/>
      <c r="B81" s="18"/>
      <c r="G81" s="18"/>
    </row>
    <row r="82" spans="1:7" x14ac:dyDescent="0.4">
      <c r="A82" s="18"/>
      <c r="B82" s="18"/>
      <c r="G82" s="18"/>
    </row>
    <row r="83" spans="1:7" x14ac:dyDescent="0.4">
      <c r="A83" s="18"/>
      <c r="B83" s="18"/>
      <c r="G83" s="18"/>
    </row>
    <row r="84" spans="1:7" x14ac:dyDescent="0.4">
      <c r="A84" s="18"/>
      <c r="B84" s="18"/>
      <c r="G84" s="18"/>
    </row>
    <row r="85" spans="1:7" x14ac:dyDescent="0.4">
      <c r="A85" s="18"/>
      <c r="B85" s="18"/>
      <c r="G85" s="18"/>
    </row>
    <row r="86" spans="1:7" x14ac:dyDescent="0.4">
      <c r="A86" s="18"/>
      <c r="B86" s="18"/>
      <c r="G86" s="18"/>
    </row>
    <row r="87" spans="1:7" x14ac:dyDescent="0.4">
      <c r="A87" s="18"/>
      <c r="B87" s="18"/>
      <c r="G87" s="18"/>
    </row>
    <row r="88" spans="1:7" x14ac:dyDescent="0.4">
      <c r="A88" s="18"/>
      <c r="B88" s="18"/>
      <c r="G88" s="18"/>
    </row>
    <row r="89" spans="1:7" x14ac:dyDescent="0.4">
      <c r="A89" s="18"/>
      <c r="B89" s="18"/>
      <c r="G89" s="18"/>
    </row>
    <row r="90" spans="1:7" x14ac:dyDescent="0.4">
      <c r="A90" s="18"/>
      <c r="B90" s="18"/>
      <c r="G90" s="18"/>
    </row>
    <row r="91" spans="1:7" x14ac:dyDescent="0.4">
      <c r="A91" s="18"/>
      <c r="B91" s="18"/>
      <c r="G91" s="18"/>
    </row>
    <row r="92" spans="1:7" x14ac:dyDescent="0.4">
      <c r="A92" s="18"/>
      <c r="B92" s="18"/>
      <c r="G92" s="18"/>
    </row>
    <row r="93" spans="1:7" x14ac:dyDescent="0.4">
      <c r="A93" s="18"/>
      <c r="B93" s="18"/>
      <c r="G93" s="18"/>
    </row>
    <row r="94" spans="1:7" x14ac:dyDescent="0.4">
      <c r="A94" s="18"/>
      <c r="B94" s="18"/>
      <c r="G94" s="18"/>
    </row>
    <row r="95" spans="1:7" x14ac:dyDescent="0.4">
      <c r="A95" s="18"/>
      <c r="B95" s="18"/>
      <c r="G95" s="18"/>
    </row>
    <row r="96" spans="1:7" x14ac:dyDescent="0.4">
      <c r="A96" s="18"/>
      <c r="B96" s="18"/>
      <c r="G96" s="18"/>
    </row>
    <row r="97" spans="1:7" x14ac:dyDescent="0.4">
      <c r="A97" s="18"/>
      <c r="B97" s="18"/>
      <c r="G97" s="18"/>
    </row>
    <row r="98" spans="1:7" x14ac:dyDescent="0.4">
      <c r="A98" s="18"/>
      <c r="B98" s="18"/>
      <c r="G98" s="18"/>
    </row>
    <row r="99" spans="1:7" x14ac:dyDescent="0.4">
      <c r="A99" s="18"/>
      <c r="B99" s="18"/>
      <c r="G99" s="18"/>
    </row>
    <row r="100" spans="1:7" x14ac:dyDescent="0.4">
      <c r="A100" s="18"/>
      <c r="B100" s="18"/>
      <c r="G100" s="18"/>
    </row>
    <row r="101" spans="1:7" x14ac:dyDescent="0.4">
      <c r="A101" s="18"/>
      <c r="B101" s="18"/>
      <c r="G101" s="18"/>
    </row>
    <row r="102" spans="1:7" x14ac:dyDescent="0.4">
      <c r="A102" s="18"/>
      <c r="B102" s="18"/>
    </row>
    <row r="103" spans="1:7" x14ac:dyDescent="0.4">
      <c r="A103" s="18"/>
      <c r="B103" s="18"/>
    </row>
  </sheetData>
  <autoFilter ref="A2:E99" xr:uid="{F0C17D8F-F817-49ED-A94A-385A4D9ADA5E}"/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3EA2-7185-409A-8229-F7A2540E705F}">
  <sheetPr codeName="Sheet4"/>
  <dimension ref="A1:H80"/>
  <sheetViews>
    <sheetView workbookViewId="0">
      <pane ySplit="2" topLeftCell="A3" activePane="bottomLeft" state="frozen"/>
      <selection activeCell="E30" sqref="E30"/>
      <selection pane="bottomLeft" activeCell="H3" sqref="H3"/>
    </sheetView>
  </sheetViews>
  <sheetFormatPr defaultRowHeight="18.75" x14ac:dyDescent="0.4"/>
  <cols>
    <col min="2" max="2" width="4.875" bestFit="1" customWidth="1"/>
    <col min="3" max="3" width="9" style="27"/>
    <col min="4" max="4" width="18.25" bestFit="1" customWidth="1"/>
    <col min="5" max="5" width="35.875" style="19" bestFit="1" customWidth="1"/>
    <col min="8" max="8" width="9" style="27"/>
  </cols>
  <sheetData>
    <row r="1" spans="1:8" x14ac:dyDescent="0.4">
      <c r="C1" s="27">
        <f>SUM(C3:C300)</f>
        <v>0</v>
      </c>
      <c r="H1" s="27">
        <f>SUM(H3:H300)</f>
        <v>0</v>
      </c>
    </row>
    <row r="2" spans="1:8" x14ac:dyDescent="0.4">
      <c r="A2" s="20" t="s">
        <v>48</v>
      </c>
      <c r="B2" s="20" t="s">
        <v>53</v>
      </c>
      <c r="C2" s="28" t="s">
        <v>50</v>
      </c>
      <c r="D2" s="20" t="s">
        <v>49</v>
      </c>
      <c r="E2" s="21" t="s">
        <v>51</v>
      </c>
      <c r="G2" s="20" t="s">
        <v>48</v>
      </c>
      <c r="H2" s="28" t="s">
        <v>50</v>
      </c>
    </row>
    <row r="3" spans="1:8" x14ac:dyDescent="0.4">
      <c r="A3" s="18">
        <v>45809</v>
      </c>
      <c r="B3" s="18" t="s">
        <v>154</v>
      </c>
      <c r="G3" s="18">
        <v>45809</v>
      </c>
      <c r="H3" s="27">
        <f t="shared" ref="H3:H32" si="0">SUMIF($A$3:$A$300,$G3,$C$3:$C$300)</f>
        <v>0</v>
      </c>
    </row>
    <row r="4" spans="1:8" x14ac:dyDescent="0.4">
      <c r="A4" s="18"/>
      <c r="B4" s="18"/>
      <c r="E4"/>
      <c r="G4" s="18">
        <v>45810</v>
      </c>
      <c r="H4" s="27">
        <f t="shared" si="0"/>
        <v>0</v>
      </c>
    </row>
    <row r="5" spans="1:8" x14ac:dyDescent="0.4">
      <c r="A5" s="18"/>
      <c r="B5" s="18"/>
      <c r="G5" s="18">
        <v>45811</v>
      </c>
      <c r="H5" s="27">
        <f t="shared" si="0"/>
        <v>0</v>
      </c>
    </row>
    <row r="6" spans="1:8" x14ac:dyDescent="0.4">
      <c r="A6" s="18"/>
      <c r="B6" s="18"/>
      <c r="G6" s="18">
        <v>45812</v>
      </c>
      <c r="H6" s="27">
        <f t="shared" si="0"/>
        <v>0</v>
      </c>
    </row>
    <row r="7" spans="1:8" x14ac:dyDescent="0.4">
      <c r="A7" s="18"/>
      <c r="B7" s="18"/>
      <c r="G7" s="18">
        <v>45813</v>
      </c>
      <c r="H7" s="27">
        <f t="shared" si="0"/>
        <v>0</v>
      </c>
    </row>
    <row r="8" spans="1:8" x14ac:dyDescent="0.4">
      <c r="A8" s="18"/>
      <c r="B8" s="18"/>
      <c r="G8" s="18">
        <v>45814</v>
      </c>
      <c r="H8" s="27">
        <f t="shared" si="0"/>
        <v>0</v>
      </c>
    </row>
    <row r="9" spans="1:8" x14ac:dyDescent="0.4">
      <c r="A9" s="18"/>
      <c r="B9" s="18"/>
      <c r="G9" s="18">
        <v>45815</v>
      </c>
      <c r="H9" s="27">
        <f t="shared" si="0"/>
        <v>0</v>
      </c>
    </row>
    <row r="10" spans="1:8" x14ac:dyDescent="0.4">
      <c r="A10" s="18"/>
      <c r="B10" s="18"/>
      <c r="G10" s="18">
        <v>45816</v>
      </c>
      <c r="H10" s="27">
        <f t="shared" si="0"/>
        <v>0</v>
      </c>
    </row>
    <row r="11" spans="1:8" x14ac:dyDescent="0.4">
      <c r="A11" s="18"/>
      <c r="B11" s="18"/>
      <c r="G11" s="18">
        <v>45817</v>
      </c>
      <c r="H11" s="27">
        <f t="shared" si="0"/>
        <v>0</v>
      </c>
    </row>
    <row r="12" spans="1:8" x14ac:dyDescent="0.4">
      <c r="A12" s="18"/>
      <c r="B12" s="18"/>
      <c r="G12" s="18">
        <v>45818</v>
      </c>
      <c r="H12" s="27">
        <f t="shared" si="0"/>
        <v>0</v>
      </c>
    </row>
    <row r="13" spans="1:8" x14ac:dyDescent="0.4">
      <c r="A13" s="18"/>
      <c r="B13" s="18"/>
      <c r="G13" s="18">
        <v>45819</v>
      </c>
      <c r="H13" s="27">
        <f t="shared" si="0"/>
        <v>0</v>
      </c>
    </row>
    <row r="14" spans="1:8" x14ac:dyDescent="0.4">
      <c r="A14" s="18"/>
      <c r="B14" s="18"/>
      <c r="G14" s="18">
        <v>45820</v>
      </c>
      <c r="H14" s="27">
        <f t="shared" si="0"/>
        <v>0</v>
      </c>
    </row>
    <row r="15" spans="1:8" x14ac:dyDescent="0.4">
      <c r="A15" s="18"/>
      <c r="B15" s="18"/>
      <c r="G15" s="18">
        <v>45821</v>
      </c>
      <c r="H15" s="27">
        <f t="shared" si="0"/>
        <v>0</v>
      </c>
    </row>
    <row r="16" spans="1:8" x14ac:dyDescent="0.4">
      <c r="A16" s="18"/>
      <c r="B16" s="18"/>
      <c r="G16" s="18">
        <v>45822</v>
      </c>
      <c r="H16" s="27">
        <f t="shared" si="0"/>
        <v>0</v>
      </c>
    </row>
    <row r="17" spans="1:8" x14ac:dyDescent="0.4">
      <c r="A17" s="18"/>
      <c r="B17" s="18"/>
      <c r="G17" s="18">
        <v>45823</v>
      </c>
      <c r="H17" s="27">
        <f t="shared" si="0"/>
        <v>0</v>
      </c>
    </row>
    <row r="18" spans="1:8" x14ac:dyDescent="0.4">
      <c r="A18" s="18"/>
      <c r="B18" s="18"/>
      <c r="G18" s="18">
        <v>45824</v>
      </c>
      <c r="H18" s="27">
        <f t="shared" si="0"/>
        <v>0</v>
      </c>
    </row>
    <row r="19" spans="1:8" x14ac:dyDescent="0.4">
      <c r="A19" s="18"/>
      <c r="B19" s="18"/>
      <c r="G19" s="18">
        <v>45825</v>
      </c>
      <c r="H19" s="27">
        <f t="shared" si="0"/>
        <v>0</v>
      </c>
    </row>
    <row r="20" spans="1:8" x14ac:dyDescent="0.4">
      <c r="A20" s="18"/>
      <c r="B20" s="18"/>
      <c r="G20" s="18">
        <v>45826</v>
      </c>
      <c r="H20" s="27">
        <f t="shared" si="0"/>
        <v>0</v>
      </c>
    </row>
    <row r="21" spans="1:8" x14ac:dyDescent="0.4">
      <c r="A21" s="18"/>
      <c r="B21" s="18"/>
      <c r="G21" s="18">
        <v>45827</v>
      </c>
      <c r="H21" s="27">
        <f t="shared" si="0"/>
        <v>0</v>
      </c>
    </row>
    <row r="22" spans="1:8" x14ac:dyDescent="0.4">
      <c r="A22" s="18"/>
      <c r="B22" s="18"/>
      <c r="G22" s="18">
        <v>45828</v>
      </c>
      <c r="H22" s="27">
        <f t="shared" si="0"/>
        <v>0</v>
      </c>
    </row>
    <row r="23" spans="1:8" x14ac:dyDescent="0.4">
      <c r="A23" s="18"/>
      <c r="B23" s="18"/>
      <c r="G23" s="18">
        <v>45829</v>
      </c>
      <c r="H23" s="27">
        <f t="shared" si="0"/>
        <v>0</v>
      </c>
    </row>
    <row r="24" spans="1:8" x14ac:dyDescent="0.4">
      <c r="A24" s="18"/>
      <c r="B24" s="18"/>
      <c r="G24" s="18">
        <v>45830</v>
      </c>
      <c r="H24" s="27">
        <f t="shared" si="0"/>
        <v>0</v>
      </c>
    </row>
    <row r="25" spans="1:8" x14ac:dyDescent="0.4">
      <c r="A25" s="18"/>
      <c r="B25" s="18"/>
      <c r="G25" s="18">
        <v>45831</v>
      </c>
      <c r="H25" s="27">
        <f t="shared" si="0"/>
        <v>0</v>
      </c>
    </row>
    <row r="26" spans="1:8" x14ac:dyDescent="0.4">
      <c r="A26" s="18"/>
      <c r="B26" s="18"/>
      <c r="G26" s="18">
        <v>45832</v>
      </c>
      <c r="H26" s="27">
        <f t="shared" si="0"/>
        <v>0</v>
      </c>
    </row>
    <row r="27" spans="1:8" x14ac:dyDescent="0.4">
      <c r="A27" s="18"/>
      <c r="B27" s="18"/>
      <c r="G27" s="18">
        <v>45833</v>
      </c>
      <c r="H27" s="27">
        <f t="shared" si="0"/>
        <v>0</v>
      </c>
    </row>
    <row r="28" spans="1:8" x14ac:dyDescent="0.4">
      <c r="A28" s="18"/>
      <c r="B28" s="18"/>
      <c r="G28" s="18">
        <v>45834</v>
      </c>
      <c r="H28" s="27">
        <f t="shared" si="0"/>
        <v>0</v>
      </c>
    </row>
    <row r="29" spans="1:8" x14ac:dyDescent="0.4">
      <c r="A29" s="18"/>
      <c r="B29" s="18"/>
      <c r="G29" s="18">
        <v>45835</v>
      </c>
      <c r="H29" s="27">
        <f t="shared" si="0"/>
        <v>0</v>
      </c>
    </row>
    <row r="30" spans="1:8" x14ac:dyDescent="0.4">
      <c r="A30" s="18"/>
      <c r="B30" s="18"/>
      <c r="G30" s="18">
        <v>45836</v>
      </c>
      <c r="H30" s="27">
        <f t="shared" si="0"/>
        <v>0</v>
      </c>
    </row>
    <row r="31" spans="1:8" x14ac:dyDescent="0.4">
      <c r="A31" s="18"/>
      <c r="B31" s="18"/>
      <c r="G31" s="18">
        <v>45837</v>
      </c>
      <c r="H31" s="27">
        <f t="shared" si="0"/>
        <v>0</v>
      </c>
    </row>
    <row r="32" spans="1:8" x14ac:dyDescent="0.4">
      <c r="A32" s="18"/>
      <c r="B32" s="18"/>
      <c r="G32" s="18">
        <v>45838</v>
      </c>
      <c r="H32" s="27">
        <f t="shared" si="0"/>
        <v>0</v>
      </c>
    </row>
    <row r="33" spans="1:7" x14ac:dyDescent="0.4">
      <c r="A33" s="18"/>
      <c r="B33" s="18"/>
      <c r="G33" s="18"/>
    </row>
    <row r="34" spans="1:7" x14ac:dyDescent="0.4">
      <c r="A34" s="18"/>
      <c r="B34" s="18"/>
      <c r="G34" s="18"/>
    </row>
    <row r="35" spans="1:7" x14ac:dyDescent="0.4">
      <c r="A35" s="18"/>
      <c r="B35" s="18"/>
      <c r="G35" s="18"/>
    </row>
    <row r="36" spans="1:7" x14ac:dyDescent="0.4">
      <c r="A36" s="18"/>
      <c r="B36" s="18"/>
      <c r="G36" s="18"/>
    </row>
    <row r="37" spans="1:7" x14ac:dyDescent="0.4">
      <c r="A37" s="18"/>
      <c r="B37" s="18"/>
      <c r="G37" s="18"/>
    </row>
    <row r="38" spans="1:7" x14ac:dyDescent="0.4">
      <c r="A38" s="18"/>
      <c r="B38" s="18"/>
      <c r="G38" s="18"/>
    </row>
    <row r="39" spans="1:7" x14ac:dyDescent="0.4">
      <c r="A39" s="18"/>
      <c r="B39" s="18"/>
    </row>
    <row r="40" spans="1:7" x14ac:dyDescent="0.4">
      <c r="A40" s="18"/>
      <c r="B40" s="18"/>
    </row>
    <row r="41" spans="1:7" x14ac:dyDescent="0.4">
      <c r="A41" s="18"/>
      <c r="B41" s="18"/>
    </row>
    <row r="42" spans="1:7" x14ac:dyDescent="0.4">
      <c r="A42" s="18"/>
      <c r="B42" s="18"/>
    </row>
    <row r="43" spans="1:7" x14ac:dyDescent="0.4">
      <c r="A43" s="18"/>
      <c r="B43" s="18"/>
    </row>
    <row r="44" spans="1:7" x14ac:dyDescent="0.4">
      <c r="A44" s="18"/>
      <c r="B44" s="18"/>
    </row>
    <row r="45" spans="1:7" x14ac:dyDescent="0.4">
      <c r="A45" s="18"/>
      <c r="B45" s="18"/>
    </row>
    <row r="46" spans="1:7" x14ac:dyDescent="0.4">
      <c r="A46" s="18"/>
      <c r="B46" s="18"/>
    </row>
    <row r="47" spans="1:7" x14ac:dyDescent="0.4">
      <c r="A47" s="18"/>
      <c r="B47" s="18"/>
    </row>
    <row r="48" spans="1:7" x14ac:dyDescent="0.4">
      <c r="A48" s="18"/>
      <c r="B48" s="18"/>
    </row>
    <row r="49" spans="1:7" x14ac:dyDescent="0.4">
      <c r="A49" s="18"/>
      <c r="B49" s="18"/>
    </row>
    <row r="50" spans="1:7" x14ac:dyDescent="0.4">
      <c r="A50" s="18"/>
      <c r="B50" s="18"/>
    </row>
    <row r="51" spans="1:7" x14ac:dyDescent="0.4">
      <c r="A51" s="18"/>
      <c r="B51" s="18"/>
    </row>
    <row r="52" spans="1:7" x14ac:dyDescent="0.4">
      <c r="A52" s="18"/>
      <c r="B52" s="18"/>
      <c r="C52" s="17"/>
    </row>
    <row r="53" spans="1:7" x14ac:dyDescent="0.4">
      <c r="A53" s="18"/>
      <c r="B53" s="18"/>
    </row>
    <row r="54" spans="1:7" x14ac:dyDescent="0.4">
      <c r="A54" s="18"/>
      <c r="B54" s="18"/>
      <c r="G54" s="18"/>
    </row>
    <row r="55" spans="1:7" x14ac:dyDescent="0.4">
      <c r="A55" s="18"/>
      <c r="B55" s="18"/>
      <c r="G55" s="18"/>
    </row>
    <row r="56" spans="1:7" x14ac:dyDescent="0.4">
      <c r="A56" s="18"/>
      <c r="B56" s="18"/>
    </row>
    <row r="57" spans="1:7" x14ac:dyDescent="0.4">
      <c r="A57" s="18"/>
      <c r="B57" s="18"/>
      <c r="G57" s="18"/>
    </row>
    <row r="58" spans="1:7" x14ac:dyDescent="0.4">
      <c r="A58" s="18"/>
      <c r="B58" s="18"/>
      <c r="G58" s="18"/>
    </row>
    <row r="59" spans="1:7" x14ac:dyDescent="0.4">
      <c r="A59" s="18"/>
      <c r="B59" s="18"/>
      <c r="G59" s="18"/>
    </row>
    <row r="60" spans="1:7" x14ac:dyDescent="0.4">
      <c r="A60" s="18"/>
      <c r="B60" s="18"/>
      <c r="G60" s="18"/>
    </row>
    <row r="61" spans="1:7" x14ac:dyDescent="0.4">
      <c r="A61" s="18"/>
      <c r="B61" s="18"/>
      <c r="G61" s="18"/>
    </row>
    <row r="62" spans="1:7" x14ac:dyDescent="0.4">
      <c r="A62" s="18"/>
      <c r="B62" s="18"/>
      <c r="G62" s="18"/>
    </row>
    <row r="63" spans="1:7" x14ac:dyDescent="0.4">
      <c r="A63" s="18"/>
      <c r="B63" s="18"/>
      <c r="G63" s="18"/>
    </row>
    <row r="64" spans="1:7" x14ac:dyDescent="0.4">
      <c r="A64" s="18"/>
      <c r="B64" s="18"/>
      <c r="G64" s="18"/>
    </row>
    <row r="65" spans="1:2" x14ac:dyDescent="0.4">
      <c r="A65" s="18"/>
      <c r="B65" s="18"/>
    </row>
    <row r="66" spans="1:2" x14ac:dyDescent="0.4">
      <c r="A66" s="18"/>
      <c r="B66" s="18"/>
    </row>
    <row r="67" spans="1:2" x14ac:dyDescent="0.4">
      <c r="A67" s="18"/>
      <c r="B67" s="18"/>
    </row>
    <row r="68" spans="1:2" x14ac:dyDescent="0.4">
      <c r="A68" s="18"/>
      <c r="B68" s="18"/>
    </row>
    <row r="69" spans="1:2" x14ac:dyDescent="0.4">
      <c r="A69" s="18"/>
      <c r="B69" s="18"/>
    </row>
    <row r="70" spans="1:2" x14ac:dyDescent="0.4">
      <c r="A70" s="18"/>
      <c r="B70" s="18"/>
    </row>
    <row r="71" spans="1:2" x14ac:dyDescent="0.4">
      <c r="A71" s="18"/>
      <c r="B71" s="18"/>
    </row>
    <row r="72" spans="1:2" x14ac:dyDescent="0.4">
      <c r="A72" s="18"/>
      <c r="B72" s="18"/>
    </row>
    <row r="73" spans="1:2" x14ac:dyDescent="0.4">
      <c r="A73" s="18"/>
      <c r="B73" s="18"/>
    </row>
    <row r="74" spans="1:2" x14ac:dyDescent="0.4">
      <c r="A74" s="18"/>
      <c r="B74" s="18"/>
    </row>
    <row r="75" spans="1:2" x14ac:dyDescent="0.4">
      <c r="A75" s="18"/>
      <c r="B75" s="18"/>
    </row>
    <row r="76" spans="1:2" x14ac:dyDescent="0.4">
      <c r="A76" s="18"/>
      <c r="B76" s="18"/>
    </row>
    <row r="77" spans="1:2" x14ac:dyDescent="0.4">
      <c r="A77" s="18"/>
      <c r="B77" s="18"/>
    </row>
    <row r="78" spans="1:2" x14ac:dyDescent="0.4">
      <c r="A78" s="18"/>
      <c r="B78" s="18"/>
    </row>
    <row r="80" spans="1:2" x14ac:dyDescent="0.4">
      <c r="A80" s="18"/>
      <c r="B80" s="18"/>
    </row>
  </sheetData>
  <autoFilter ref="A2:E78" xr:uid="{92233EA2-7185-409A-8229-F7A2540E705F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生涯計画</vt:lpstr>
      <vt:lpstr>年間予定</vt:lpstr>
      <vt:lpstr>2025年予実</vt:lpstr>
      <vt:lpstr>消費01</vt:lpstr>
      <vt:lpstr>消費02</vt:lpstr>
      <vt:lpstr>消費03</vt:lpstr>
      <vt:lpstr>消費04</vt:lpstr>
      <vt:lpstr>消費05</vt:lpstr>
      <vt:lpstr>消費06</vt:lpstr>
      <vt:lpstr>消費07</vt:lpstr>
      <vt:lpstr>消費08</vt:lpstr>
      <vt:lpstr>消費09</vt:lpstr>
      <vt:lpstr>消費10</vt:lpstr>
      <vt:lpstr>消費11</vt:lpstr>
      <vt:lpstr>消費12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2025-08-10T22:45:52Z</dcterms:created>
  <dcterms:modified xsi:type="dcterms:W3CDTF">2025-09-21T06:19:49Z</dcterms:modified>
</cp:coreProperties>
</file>